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Court Business Information-Reporting\Staffing Survey\End 2023\Clerk 2023\"/>
    </mc:Choice>
  </mc:AlternateContent>
  <xr:revisionPtr revIDLastSave="0" documentId="8_{B71356D7-A0C5-48DB-A556-8E9EB91A7C31}" xr6:coauthVersionLast="36" xr6:coauthVersionMax="36" xr10:uidLastSave="{00000000-0000-0000-0000-000000000000}"/>
  <bookViews>
    <workbookView xWindow="0" yWindow="0" windowWidth="19200" windowHeight="7305" xr2:uid="{00000000-000D-0000-FFFF-FFFF00000000}"/>
  </bookViews>
  <sheets>
    <sheet name="2023 Clerk Staffing" sheetId="1" r:id="rId1"/>
  </sheets>
  <definedNames>
    <definedName name="_xlnm.Print_Area" localSheetId="0">'2023 Clerk Staffing'!$A$1:$G$45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2" i="1"/>
  <c r="D32" i="1"/>
  <c r="D33" i="1"/>
  <c r="D30" i="1"/>
  <c r="D29" i="1"/>
  <c r="E9" i="1"/>
  <c r="D9" i="1"/>
  <c r="E34" i="1" l="1"/>
  <c r="G32" i="1" l="1"/>
  <c r="G33" i="1"/>
  <c r="G34" i="1"/>
  <c r="G35" i="1"/>
  <c r="G36" i="1"/>
  <c r="G38" i="1"/>
  <c r="G39" i="1"/>
  <c r="G40" i="1"/>
  <c r="G24" i="1"/>
  <c r="G25" i="1"/>
  <c r="G26" i="1"/>
  <c r="G28" i="1"/>
  <c r="G31" i="1"/>
  <c r="G17" i="1"/>
  <c r="G18" i="1"/>
  <c r="G19" i="1"/>
  <c r="G22" i="1"/>
  <c r="G10" i="1"/>
  <c r="G11" i="1"/>
  <c r="G12" i="1"/>
  <c r="G14" i="1"/>
  <c r="G15" i="1"/>
  <c r="G3" i="1"/>
  <c r="G4" i="1"/>
  <c r="G5" i="1"/>
  <c r="G7" i="1"/>
  <c r="G9" i="1"/>
  <c r="G2" i="1"/>
  <c r="G30" i="1"/>
  <c r="G21" i="1"/>
  <c r="D20" i="1" l="1"/>
  <c r="G20" i="1" s="1"/>
  <c r="G23" i="1" l="1"/>
  <c r="D37" i="1"/>
  <c r="G37" i="1" s="1"/>
  <c r="G27" i="1"/>
  <c r="G29" i="1" l="1"/>
  <c r="D6" i="1"/>
  <c r="G6" i="1" s="1"/>
  <c r="D16" i="1"/>
  <c r="G16" i="1" s="1"/>
  <c r="E3" i="1" l="1"/>
  <c r="D13" i="1" l="1"/>
  <c r="G13" i="1" s="1"/>
  <c r="G41" i="1" l="1"/>
  <c r="E41" i="1"/>
  <c r="D41" i="1"/>
  <c r="C41" i="1"/>
</calcChain>
</file>

<file path=xl/sharedStrings.xml><?xml version="1.0" encoding="utf-8"?>
<sst xmlns="http://schemas.openxmlformats.org/spreadsheetml/2006/main" count="50" uniqueCount="50">
  <si>
    <t>County Clerk</t>
  </si>
  <si>
    <t>Total Staff</t>
  </si>
  <si>
    <t>Workweek</t>
  </si>
  <si>
    <t>Total Staff - 40 Hour
Workweek Standard</t>
  </si>
  <si>
    <t>Chelan County</t>
  </si>
  <si>
    <t>Cowlitz County</t>
  </si>
  <si>
    <t xml:space="preserve">Grant County </t>
  </si>
  <si>
    <t xml:space="preserve">Klickitat County </t>
  </si>
  <si>
    <t>Permanent Full-Time Staff</t>
  </si>
  <si>
    <t>Part-Time and Temp Staff (FTE)</t>
  </si>
  <si>
    <t xml:space="preserve">Skagit County     </t>
  </si>
  <si>
    <t xml:space="preserve">Snohomish County </t>
  </si>
  <si>
    <t xml:space="preserve">Lincoln County  </t>
  </si>
  <si>
    <t xml:space="preserve">Asotin County </t>
  </si>
  <si>
    <t xml:space="preserve">Clark County  </t>
  </si>
  <si>
    <t xml:space="preserve">Stevens County </t>
  </si>
  <si>
    <t xml:space="preserve">Pend Oreille County </t>
  </si>
  <si>
    <t xml:space="preserve">San Juan County  </t>
  </si>
  <si>
    <t xml:space="preserve">Clallam County  </t>
  </si>
  <si>
    <r>
      <t xml:space="preserve">Columbia County </t>
    </r>
    <r>
      <rPr>
        <vertAlign val="superscript"/>
        <sz val="10"/>
        <rFont val="Segoe UI"/>
        <family val="2"/>
      </rPr>
      <t>1</t>
    </r>
  </si>
  <si>
    <r>
      <t xml:space="preserve">Walla Walla County </t>
    </r>
    <r>
      <rPr>
        <vertAlign val="superscript"/>
        <sz val="10"/>
        <rFont val="Segoe UI"/>
        <family val="2"/>
      </rPr>
      <t>3</t>
    </r>
  </si>
  <si>
    <t>1- One FTE at 40hrs, One FTE at 35 hrs</t>
  </si>
  <si>
    <t>2- One FTE was vacant</t>
  </si>
  <si>
    <t xml:space="preserve">3- Chief Deputy works 35 hrs a week. </t>
  </si>
  <si>
    <t xml:space="preserve">Whitman County </t>
  </si>
  <si>
    <t xml:space="preserve">Kitsap County  </t>
  </si>
  <si>
    <t xml:space="preserve">Grays Harbor County </t>
  </si>
  <si>
    <t xml:space="preserve">Ferry County  </t>
  </si>
  <si>
    <t xml:space="preserve">Wahkiakum County </t>
  </si>
  <si>
    <t>∆ 2023 survey not received. Past survey figures used.</t>
  </si>
  <si>
    <t xml:space="preserve">Jefferson County </t>
  </si>
  <si>
    <t xml:space="preserve">Okanogan County </t>
  </si>
  <si>
    <t>Yakima County   ∆</t>
  </si>
  <si>
    <t>Whatcom County   ∆</t>
  </si>
  <si>
    <t>Thurston County   ∆</t>
  </si>
  <si>
    <t>Spokane County   ∆</t>
  </si>
  <si>
    <r>
      <t xml:space="preserve">Skamania County 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   ∆</t>
    </r>
  </si>
  <si>
    <t>Pierce County    ∆</t>
  </si>
  <si>
    <t>Pacific County   ∆</t>
  </si>
  <si>
    <t>Mason County   ∆</t>
  </si>
  <si>
    <t>Lewis County   ∆</t>
  </si>
  <si>
    <t>Kittitas County   ∆</t>
  </si>
  <si>
    <r>
      <t xml:space="preserve">King County   </t>
    </r>
    <r>
      <rPr>
        <sz val="9"/>
        <rFont val="Segoe UI"/>
        <family val="2"/>
      </rPr>
      <t>∆</t>
    </r>
  </si>
  <si>
    <t>Island County   ∆</t>
  </si>
  <si>
    <t>Garfield County   ∆</t>
  </si>
  <si>
    <t>Douglas County   ∆</t>
  </si>
  <si>
    <t>Benton County   ∆</t>
  </si>
  <si>
    <t>Adams County    ∆</t>
  </si>
  <si>
    <t xml:space="preserve">Franklin County   </t>
  </si>
  <si>
    <r>
      <rPr>
        <b/>
        <sz val="11"/>
        <rFont val="Segoe UI"/>
        <family val="2"/>
      </rPr>
      <t>County Clerk Office     2023 Staffing Survey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
</t>
    </r>
    <r>
      <rPr>
        <sz val="8"/>
        <rFont val="Segoe UI"/>
        <family val="2"/>
      </rPr>
      <t>Counts are full-time equivalent employees (FTEs)</t>
    </r>
    <r>
      <rPr>
        <sz val="10"/>
        <rFont val="Segoe UI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</si>
</sst>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10"/>
      <color rgb="FFFF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</font>
    <font>
      <sz val="8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3" fillId="0" borderId="0" xfId="0" applyFont="1"/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 applyFill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6" fillId="0" borderId="0" xfId="0" applyFont="1" applyAlignment="1"/>
    <xf numFmtId="2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workbookViewId="0">
      <pane ySplit="1" topLeftCell="A2" activePane="bottomLeft" state="frozen"/>
      <selection pane="bottomLeft" activeCell="M49" sqref="M49"/>
    </sheetView>
  </sheetViews>
  <sheetFormatPr defaultRowHeight="14.25" x14ac:dyDescent="0.25"/>
  <cols>
    <col min="1" max="1" width="23.28515625" style="1" customWidth="1"/>
    <col min="2" max="2" width="9.140625" style="6"/>
    <col min="3" max="3" width="11.28515625" style="6" customWidth="1"/>
    <col min="4" max="4" width="11.28515625" style="7" customWidth="1"/>
    <col min="5" max="7" width="11.28515625" style="6" customWidth="1"/>
  </cols>
  <sheetData>
    <row r="1" spans="1:8" ht="67.150000000000006" customHeight="1" x14ac:dyDescent="0.25">
      <c r="A1" s="20" t="s">
        <v>49</v>
      </c>
      <c r="B1" s="3" t="s">
        <v>0</v>
      </c>
      <c r="C1" s="3" t="s">
        <v>8</v>
      </c>
      <c r="D1" s="4" t="s">
        <v>9</v>
      </c>
      <c r="E1" s="3" t="s">
        <v>1</v>
      </c>
      <c r="F1" s="3" t="s">
        <v>2</v>
      </c>
      <c r="G1" s="3" t="s">
        <v>3</v>
      </c>
      <c r="H1" s="11"/>
    </row>
    <row r="2" spans="1:8" s="1" customFormat="1" x14ac:dyDescent="0.25">
      <c r="A2" s="1" t="s">
        <v>47</v>
      </c>
      <c r="B2" s="5">
        <v>1</v>
      </c>
      <c r="C2" s="5">
        <v>3</v>
      </c>
      <c r="D2" s="5"/>
      <c r="E2" s="5">
        <v>3</v>
      </c>
      <c r="F2" s="7">
        <v>40</v>
      </c>
      <c r="G2" s="18">
        <f>(F2*52)/2080*(C2+D2)</f>
        <v>3</v>
      </c>
    </row>
    <row r="3" spans="1:8" s="1" customFormat="1" x14ac:dyDescent="0.25">
      <c r="A3" s="15" t="s">
        <v>13</v>
      </c>
      <c r="B3" s="5">
        <v>1</v>
      </c>
      <c r="C3" s="5">
        <v>3</v>
      </c>
      <c r="D3" s="5"/>
      <c r="E3" s="5">
        <f t="shared" ref="E3" si="0">C3+D3</f>
        <v>3</v>
      </c>
      <c r="F3" s="7">
        <v>40</v>
      </c>
      <c r="G3" s="18">
        <f t="shared" ref="G3:G40" si="1">(F3*52)/2080*(C3+D3)</f>
        <v>3</v>
      </c>
    </row>
    <row r="4" spans="1:8" s="1" customFormat="1" x14ac:dyDescent="0.25">
      <c r="A4" s="1" t="s">
        <v>46</v>
      </c>
      <c r="B4" s="5">
        <v>1</v>
      </c>
      <c r="C4" s="5">
        <v>39</v>
      </c>
      <c r="D4" s="5"/>
      <c r="E4" s="5">
        <v>39</v>
      </c>
      <c r="F4" s="7">
        <v>40</v>
      </c>
      <c r="G4" s="18">
        <f t="shared" si="1"/>
        <v>39</v>
      </c>
    </row>
    <row r="5" spans="1:8" s="1" customFormat="1" x14ac:dyDescent="0.25">
      <c r="A5" s="1" t="s">
        <v>4</v>
      </c>
      <c r="B5" s="5">
        <v>1</v>
      </c>
      <c r="C5" s="5">
        <v>17</v>
      </c>
      <c r="D5" s="5"/>
      <c r="E5" s="5">
        <v>17</v>
      </c>
      <c r="F5" s="7">
        <v>40</v>
      </c>
      <c r="G5" s="18">
        <f t="shared" si="1"/>
        <v>17</v>
      </c>
    </row>
    <row r="6" spans="1:8" s="1" customFormat="1" x14ac:dyDescent="0.25">
      <c r="A6" s="1" t="s">
        <v>18</v>
      </c>
      <c r="B6" s="5">
        <v>1</v>
      </c>
      <c r="C6" s="5">
        <v>9</v>
      </c>
      <c r="D6" s="5">
        <f>20/40</f>
        <v>0.5</v>
      </c>
      <c r="E6" s="5">
        <v>12</v>
      </c>
      <c r="F6" s="7">
        <v>40</v>
      </c>
      <c r="G6" s="18">
        <f t="shared" si="1"/>
        <v>9.5</v>
      </c>
    </row>
    <row r="7" spans="1:8" s="1" customFormat="1" x14ac:dyDescent="0.25">
      <c r="A7" s="1" t="s">
        <v>14</v>
      </c>
      <c r="B7" s="5">
        <v>1</v>
      </c>
      <c r="C7" s="5">
        <v>47</v>
      </c>
      <c r="D7" s="5"/>
      <c r="E7" s="5">
        <v>47</v>
      </c>
      <c r="F7" s="7">
        <v>40</v>
      </c>
      <c r="G7" s="18">
        <f t="shared" si="1"/>
        <v>47</v>
      </c>
    </row>
    <row r="8" spans="1:8" s="1" customFormat="1" ht="15.75" x14ac:dyDescent="0.25">
      <c r="A8" s="1" t="s">
        <v>19</v>
      </c>
      <c r="B8" s="5">
        <v>1</v>
      </c>
      <c r="C8" s="5">
        <v>2</v>
      </c>
      <c r="D8" s="5"/>
      <c r="E8" s="5">
        <v>2</v>
      </c>
      <c r="F8" s="7">
        <v>40</v>
      </c>
      <c r="G8" s="18">
        <v>1.875</v>
      </c>
    </row>
    <row r="9" spans="1:8" s="1" customFormat="1" x14ac:dyDescent="0.25">
      <c r="A9" s="1" t="s">
        <v>5</v>
      </c>
      <c r="B9" s="5">
        <v>1</v>
      </c>
      <c r="C9" s="5">
        <v>23</v>
      </c>
      <c r="D9" s="19">
        <f>1*37.5/40</f>
        <v>0.9375</v>
      </c>
      <c r="E9" s="5">
        <f>23+1</f>
        <v>24</v>
      </c>
      <c r="F9" s="7">
        <v>37.5</v>
      </c>
      <c r="G9" s="18">
        <f t="shared" si="1"/>
        <v>22.44140625</v>
      </c>
    </row>
    <row r="10" spans="1:8" s="1" customFormat="1" x14ac:dyDescent="0.25">
      <c r="A10" s="1" t="s">
        <v>45</v>
      </c>
      <c r="B10" s="5">
        <v>1</v>
      </c>
      <c r="C10" s="5">
        <v>6</v>
      </c>
      <c r="D10" s="5"/>
      <c r="E10" s="5">
        <v>6</v>
      </c>
      <c r="F10" s="7">
        <v>40</v>
      </c>
      <c r="G10" s="18">
        <f t="shared" si="1"/>
        <v>6</v>
      </c>
    </row>
    <row r="11" spans="1:8" s="1" customFormat="1" x14ac:dyDescent="0.25">
      <c r="A11" s="1" t="s">
        <v>27</v>
      </c>
      <c r="B11" s="5">
        <v>1</v>
      </c>
      <c r="C11" s="5">
        <v>2</v>
      </c>
      <c r="D11" s="5"/>
      <c r="E11" s="5">
        <v>2</v>
      </c>
      <c r="F11" s="7">
        <v>40</v>
      </c>
      <c r="G11" s="18">
        <f t="shared" si="1"/>
        <v>2</v>
      </c>
    </row>
    <row r="12" spans="1:8" s="1" customFormat="1" x14ac:dyDescent="0.25">
      <c r="A12" s="1" t="s">
        <v>48</v>
      </c>
      <c r="B12" s="5">
        <v>1</v>
      </c>
      <c r="C12" s="5">
        <v>14</v>
      </c>
      <c r="D12" s="5"/>
      <c r="E12" s="5">
        <v>14</v>
      </c>
      <c r="F12" s="7">
        <v>37.5</v>
      </c>
      <c r="G12" s="18">
        <f t="shared" si="1"/>
        <v>13.125</v>
      </c>
    </row>
    <row r="13" spans="1:8" s="1" customFormat="1" x14ac:dyDescent="0.25">
      <c r="A13" s="1" t="s">
        <v>44</v>
      </c>
      <c r="B13" s="5">
        <v>1</v>
      </c>
      <c r="C13" s="5">
        <v>1</v>
      </c>
      <c r="D13" s="5">
        <f>15/40</f>
        <v>0.375</v>
      </c>
      <c r="E13" s="5">
        <v>2</v>
      </c>
      <c r="F13" s="7">
        <v>37.5</v>
      </c>
      <c r="G13" s="18">
        <f t="shared" si="1"/>
        <v>1.2890625</v>
      </c>
    </row>
    <row r="14" spans="1:8" s="1" customFormat="1" x14ac:dyDescent="0.25">
      <c r="A14" s="1" t="s">
        <v>6</v>
      </c>
      <c r="B14" s="5">
        <v>1</v>
      </c>
      <c r="C14" s="5">
        <v>15</v>
      </c>
      <c r="D14" s="5"/>
      <c r="E14" s="5">
        <v>15</v>
      </c>
      <c r="F14" s="7">
        <v>40</v>
      </c>
      <c r="G14" s="18">
        <f t="shared" si="1"/>
        <v>15</v>
      </c>
    </row>
    <row r="15" spans="1:8" s="1" customFormat="1" x14ac:dyDescent="0.25">
      <c r="A15" s="1" t="s">
        <v>26</v>
      </c>
      <c r="B15" s="5">
        <v>1</v>
      </c>
      <c r="C15" s="5">
        <v>8</v>
      </c>
      <c r="D15" s="5"/>
      <c r="E15" s="5">
        <v>8</v>
      </c>
      <c r="F15" s="7">
        <v>40</v>
      </c>
      <c r="G15" s="18">
        <f t="shared" si="1"/>
        <v>8</v>
      </c>
    </row>
    <row r="16" spans="1:8" s="1" customFormat="1" x14ac:dyDescent="0.25">
      <c r="A16" s="1" t="s">
        <v>43</v>
      </c>
      <c r="B16" s="5">
        <v>1</v>
      </c>
      <c r="C16" s="5">
        <v>8</v>
      </c>
      <c r="D16" s="5">
        <f>20/40</f>
        <v>0.5</v>
      </c>
      <c r="E16" s="5">
        <v>9</v>
      </c>
      <c r="F16" s="7">
        <v>40</v>
      </c>
      <c r="G16" s="18">
        <f t="shared" si="1"/>
        <v>8.5</v>
      </c>
    </row>
    <row r="17" spans="1:7" s="1" customFormat="1" x14ac:dyDescent="0.25">
      <c r="A17" s="1" t="s">
        <v>30</v>
      </c>
      <c r="B17" s="5">
        <v>1</v>
      </c>
      <c r="C17" s="5">
        <v>4.5999999999999996</v>
      </c>
      <c r="D17" s="5">
        <v>0.2</v>
      </c>
      <c r="E17" s="5">
        <v>5</v>
      </c>
      <c r="F17" s="7">
        <v>40</v>
      </c>
      <c r="G17" s="18">
        <f>(F17*52)/2080*(C17+D17)</f>
        <v>4.8</v>
      </c>
    </row>
    <row r="18" spans="1:7" s="1" customFormat="1" x14ac:dyDescent="0.25">
      <c r="A18" s="1" t="s">
        <v>42</v>
      </c>
      <c r="B18" s="5">
        <v>1</v>
      </c>
      <c r="C18" s="5">
        <v>210</v>
      </c>
      <c r="D18" s="5">
        <v>1.5</v>
      </c>
      <c r="E18" s="5">
        <v>211.5</v>
      </c>
      <c r="F18" s="7">
        <v>40</v>
      </c>
      <c r="G18" s="18">
        <f t="shared" si="1"/>
        <v>211.5</v>
      </c>
    </row>
    <row r="19" spans="1:7" s="1" customFormat="1" x14ac:dyDescent="0.25">
      <c r="A19" s="1" t="s">
        <v>25</v>
      </c>
      <c r="B19" s="5">
        <v>1</v>
      </c>
      <c r="C19" s="5">
        <v>37</v>
      </c>
      <c r="D19" s="5">
        <v>1.2</v>
      </c>
      <c r="E19" s="12">
        <v>39</v>
      </c>
      <c r="F19" s="7">
        <v>40</v>
      </c>
      <c r="G19" s="18">
        <f t="shared" si="1"/>
        <v>38.200000000000003</v>
      </c>
    </row>
    <row r="20" spans="1:7" s="1" customFormat="1" x14ac:dyDescent="0.25">
      <c r="A20" s="1" t="s">
        <v>41</v>
      </c>
      <c r="B20" s="5">
        <v>1</v>
      </c>
      <c r="C20" s="5">
        <v>7</v>
      </c>
      <c r="D20" s="19">
        <f>17/40</f>
        <v>0.42499999999999999</v>
      </c>
      <c r="E20" s="5">
        <v>8</v>
      </c>
      <c r="F20" s="7">
        <v>40</v>
      </c>
      <c r="G20" s="18">
        <f t="shared" si="1"/>
        <v>7.4249999999999998</v>
      </c>
    </row>
    <row r="21" spans="1:7" s="1" customFormat="1" x14ac:dyDescent="0.25">
      <c r="A21" s="1" t="s">
        <v>7</v>
      </c>
      <c r="B21" s="5">
        <v>1</v>
      </c>
      <c r="C21" s="5">
        <v>3</v>
      </c>
      <c r="D21" s="5"/>
      <c r="E21" s="5">
        <v>3</v>
      </c>
      <c r="F21" s="7">
        <v>40</v>
      </c>
      <c r="G21" s="18">
        <f t="shared" si="1"/>
        <v>3</v>
      </c>
    </row>
    <row r="22" spans="1:7" s="1" customFormat="1" x14ac:dyDescent="0.25">
      <c r="A22" s="1" t="s">
        <v>40</v>
      </c>
      <c r="B22" s="5">
        <v>1</v>
      </c>
      <c r="C22" s="5">
        <v>15</v>
      </c>
      <c r="D22" s="5"/>
      <c r="E22" s="5">
        <v>15</v>
      </c>
      <c r="F22" s="7">
        <v>40</v>
      </c>
      <c r="G22" s="18">
        <f t="shared" si="1"/>
        <v>15</v>
      </c>
    </row>
    <row r="23" spans="1:7" s="1" customFormat="1" x14ac:dyDescent="0.25">
      <c r="A23" s="1" t="s">
        <v>12</v>
      </c>
      <c r="B23" s="5">
        <v>1</v>
      </c>
      <c r="C23" s="5">
        <v>3</v>
      </c>
      <c r="D23" s="5"/>
      <c r="E23" s="5">
        <v>3</v>
      </c>
      <c r="F23" s="7">
        <v>40</v>
      </c>
      <c r="G23" s="18">
        <f>(F23*52)/2080*(C23+D23)</f>
        <v>3</v>
      </c>
    </row>
    <row r="24" spans="1:7" s="1" customFormat="1" x14ac:dyDescent="0.25">
      <c r="A24" s="1" t="s">
        <v>39</v>
      </c>
      <c r="B24" s="5">
        <v>1</v>
      </c>
      <c r="C24" s="5">
        <v>12</v>
      </c>
      <c r="D24" s="5">
        <v>0.5</v>
      </c>
      <c r="E24" s="5">
        <v>13</v>
      </c>
      <c r="F24" s="7">
        <v>40</v>
      </c>
      <c r="G24" s="18">
        <f t="shared" si="1"/>
        <v>12.5</v>
      </c>
    </row>
    <row r="25" spans="1:7" s="1" customFormat="1" x14ac:dyDescent="0.25">
      <c r="A25" s="1" t="s">
        <v>31</v>
      </c>
      <c r="B25" s="5">
        <v>1</v>
      </c>
      <c r="C25" s="5">
        <v>8</v>
      </c>
      <c r="D25" s="5"/>
      <c r="E25" s="5">
        <v>8</v>
      </c>
      <c r="F25" s="7">
        <v>40</v>
      </c>
      <c r="G25" s="18">
        <f t="shared" si="1"/>
        <v>8</v>
      </c>
    </row>
    <row r="26" spans="1:7" s="1" customFormat="1" x14ac:dyDescent="0.25">
      <c r="A26" s="1" t="s">
        <v>38</v>
      </c>
      <c r="B26" s="5">
        <v>1</v>
      </c>
      <c r="C26" s="5">
        <v>3</v>
      </c>
      <c r="D26" s="5"/>
      <c r="E26" s="5">
        <v>3</v>
      </c>
      <c r="F26" s="7">
        <v>40</v>
      </c>
      <c r="G26" s="18">
        <f t="shared" si="1"/>
        <v>3</v>
      </c>
    </row>
    <row r="27" spans="1:7" s="1" customFormat="1" x14ac:dyDescent="0.25">
      <c r="A27" s="1" t="s">
        <v>16</v>
      </c>
      <c r="B27" s="5">
        <v>1</v>
      </c>
      <c r="C27" s="5">
        <v>3</v>
      </c>
      <c r="D27" s="5"/>
      <c r="E27" s="5">
        <v>3</v>
      </c>
      <c r="F27" s="7">
        <v>37.5</v>
      </c>
      <c r="G27" s="18">
        <f t="shared" si="1"/>
        <v>2.8125</v>
      </c>
    </row>
    <row r="28" spans="1:7" s="1" customFormat="1" x14ac:dyDescent="0.25">
      <c r="A28" s="1" t="s">
        <v>37</v>
      </c>
      <c r="B28" s="5">
        <v>1</v>
      </c>
      <c r="C28" s="5">
        <v>54</v>
      </c>
      <c r="D28" s="5">
        <v>2</v>
      </c>
      <c r="E28" s="5">
        <v>56</v>
      </c>
      <c r="F28" s="7">
        <v>37.5</v>
      </c>
      <c r="G28" s="18">
        <f t="shared" si="1"/>
        <v>52.5</v>
      </c>
    </row>
    <row r="29" spans="1:7" s="1" customFormat="1" x14ac:dyDescent="0.25">
      <c r="A29" s="1" t="s">
        <v>17</v>
      </c>
      <c r="B29" s="5">
        <v>1</v>
      </c>
      <c r="C29" s="5">
        <v>3</v>
      </c>
      <c r="D29" s="19">
        <f>26.5/40</f>
        <v>0.66249999999999998</v>
      </c>
      <c r="E29" s="5">
        <v>4</v>
      </c>
      <c r="F29" s="7">
        <v>32</v>
      </c>
      <c r="G29" s="18">
        <f t="shared" si="1"/>
        <v>2.93</v>
      </c>
    </row>
    <row r="30" spans="1:7" s="1" customFormat="1" x14ac:dyDescent="0.25">
      <c r="A30" s="1" t="s">
        <v>10</v>
      </c>
      <c r="B30" s="5">
        <v>1</v>
      </c>
      <c r="C30" s="5">
        <v>19</v>
      </c>
      <c r="D30" s="19">
        <f>10/40</f>
        <v>0.25</v>
      </c>
      <c r="E30" s="5">
        <v>20</v>
      </c>
      <c r="F30" s="7">
        <v>40</v>
      </c>
      <c r="G30" s="18">
        <f t="shared" si="1"/>
        <v>19.25</v>
      </c>
    </row>
    <row r="31" spans="1:7" s="1" customFormat="1" ht="15.75" x14ac:dyDescent="0.25">
      <c r="A31" s="1" t="s">
        <v>36</v>
      </c>
      <c r="B31" s="5">
        <v>1</v>
      </c>
      <c r="C31" s="5">
        <v>3</v>
      </c>
      <c r="D31" s="5"/>
      <c r="E31" s="5">
        <v>2</v>
      </c>
      <c r="F31" s="7">
        <v>40</v>
      </c>
      <c r="G31" s="18">
        <f t="shared" si="1"/>
        <v>3</v>
      </c>
    </row>
    <row r="32" spans="1:7" s="1" customFormat="1" x14ac:dyDescent="0.25">
      <c r="A32" s="1" t="s">
        <v>11</v>
      </c>
      <c r="B32" s="5">
        <v>1</v>
      </c>
      <c r="C32" s="5">
        <v>74</v>
      </c>
      <c r="D32" s="19">
        <f>12*24.84/40</f>
        <v>7.452</v>
      </c>
      <c r="E32" s="5">
        <f>74+12</f>
        <v>86</v>
      </c>
      <c r="F32" s="7">
        <v>40</v>
      </c>
      <c r="G32" s="18">
        <f>(F32*52)/2080*(C32+D32)</f>
        <v>81.451999999999998</v>
      </c>
    </row>
    <row r="33" spans="1:7" s="1" customFormat="1" x14ac:dyDescent="0.25">
      <c r="A33" s="1" t="s">
        <v>35</v>
      </c>
      <c r="B33" s="5">
        <v>1</v>
      </c>
      <c r="C33" s="5">
        <v>59</v>
      </c>
      <c r="D33" s="5">
        <f>18.75/40</f>
        <v>0.46875</v>
      </c>
      <c r="E33" s="5">
        <v>60</v>
      </c>
      <c r="F33" s="7">
        <v>37.5</v>
      </c>
      <c r="G33" s="18">
        <f t="shared" si="1"/>
        <v>55.751953125</v>
      </c>
    </row>
    <row r="34" spans="1:7" s="1" customFormat="1" x14ac:dyDescent="0.25">
      <c r="A34" s="1" t="s">
        <v>15</v>
      </c>
      <c r="B34" s="5">
        <v>1</v>
      </c>
      <c r="C34" s="5">
        <v>9</v>
      </c>
      <c r="D34" s="5"/>
      <c r="E34" s="5">
        <f>8+1</f>
        <v>9</v>
      </c>
      <c r="F34" s="7">
        <v>40</v>
      </c>
      <c r="G34" s="18">
        <f t="shared" si="1"/>
        <v>9</v>
      </c>
    </row>
    <row r="35" spans="1:7" s="1" customFormat="1" x14ac:dyDescent="0.25">
      <c r="A35" s="1" t="s">
        <v>34</v>
      </c>
      <c r="B35" s="5">
        <v>1</v>
      </c>
      <c r="C35" s="5">
        <v>48</v>
      </c>
      <c r="D35" s="5"/>
      <c r="E35" s="5">
        <v>48</v>
      </c>
      <c r="F35" s="7">
        <v>40</v>
      </c>
      <c r="G35" s="18">
        <f t="shared" si="1"/>
        <v>48</v>
      </c>
    </row>
    <row r="36" spans="1:7" s="1" customFormat="1" x14ac:dyDescent="0.25">
      <c r="A36" s="1" t="s">
        <v>28</v>
      </c>
      <c r="B36" s="5">
        <v>1</v>
      </c>
      <c r="C36" s="5">
        <v>2</v>
      </c>
      <c r="D36" s="19"/>
      <c r="E36" s="5">
        <v>2</v>
      </c>
      <c r="F36" s="7">
        <v>35</v>
      </c>
      <c r="G36" s="18">
        <f t="shared" si="1"/>
        <v>1.75</v>
      </c>
    </row>
    <row r="37" spans="1:7" s="1" customFormat="1" ht="15.75" x14ac:dyDescent="0.25">
      <c r="A37" s="1" t="s">
        <v>20</v>
      </c>
      <c r="B37" s="5">
        <v>1</v>
      </c>
      <c r="C37" s="5">
        <v>8</v>
      </c>
      <c r="D37" s="5">
        <f>14/40</f>
        <v>0.35</v>
      </c>
      <c r="E37" s="5">
        <v>9</v>
      </c>
      <c r="F37" s="7">
        <v>37.5</v>
      </c>
      <c r="G37" s="18">
        <f t="shared" si="1"/>
        <v>7.828125</v>
      </c>
    </row>
    <row r="38" spans="1:7" s="1" customFormat="1" x14ac:dyDescent="0.25">
      <c r="A38" s="1" t="s">
        <v>33</v>
      </c>
      <c r="B38" s="5">
        <v>1</v>
      </c>
      <c r="C38" s="5">
        <v>19</v>
      </c>
      <c r="D38" s="5"/>
      <c r="E38" s="5">
        <v>19</v>
      </c>
      <c r="F38" s="7">
        <v>40</v>
      </c>
      <c r="G38" s="18">
        <f t="shared" si="1"/>
        <v>19</v>
      </c>
    </row>
    <row r="39" spans="1:7" s="1" customFormat="1" x14ac:dyDescent="0.25">
      <c r="A39" s="1" t="s">
        <v>24</v>
      </c>
      <c r="B39" s="5">
        <v>1</v>
      </c>
      <c r="C39" s="5">
        <v>3</v>
      </c>
      <c r="D39" s="5">
        <f>1*10/40</f>
        <v>0.25</v>
      </c>
      <c r="E39" s="5">
        <v>4</v>
      </c>
      <c r="F39" s="7">
        <v>40</v>
      </c>
      <c r="G39" s="18">
        <f t="shared" si="1"/>
        <v>3.25</v>
      </c>
    </row>
    <row r="40" spans="1:7" s="1" customFormat="1" x14ac:dyDescent="0.25">
      <c r="A40" s="1" t="s">
        <v>32</v>
      </c>
      <c r="B40" s="5">
        <v>1</v>
      </c>
      <c r="C40" s="5">
        <v>34</v>
      </c>
      <c r="D40" s="5"/>
      <c r="E40" s="5">
        <v>34</v>
      </c>
      <c r="F40" s="7">
        <v>37.5</v>
      </c>
      <c r="G40" s="18">
        <f t="shared" si="1"/>
        <v>31.875</v>
      </c>
    </row>
    <row r="41" spans="1:7" x14ac:dyDescent="0.25">
      <c r="A41" s="2"/>
      <c r="B41" s="8">
        <v>39</v>
      </c>
      <c r="C41" s="8">
        <f>SUM(C2:C40)</f>
        <v>837.6</v>
      </c>
      <c r="D41" s="9">
        <f>SUM(D2:D40)</f>
        <v>17.57075</v>
      </c>
      <c r="E41" s="8">
        <f>SUM(E2:E40)</f>
        <v>867.5</v>
      </c>
      <c r="F41" s="10"/>
      <c r="G41" s="22">
        <f>SUM(G2:G40)</f>
        <v>841.5550468749999</v>
      </c>
    </row>
    <row r="42" spans="1:7" x14ac:dyDescent="0.25">
      <c r="A42" s="13" t="s">
        <v>21</v>
      </c>
      <c r="B42" s="23"/>
      <c r="C42" s="23"/>
      <c r="D42" s="24"/>
      <c r="E42" s="23"/>
      <c r="F42" s="25"/>
      <c r="G42" s="26"/>
    </row>
    <row r="43" spans="1:7" x14ac:dyDescent="0.25">
      <c r="A43" s="13" t="s">
        <v>22</v>
      </c>
      <c r="B43" s="23"/>
      <c r="C43" s="23"/>
      <c r="D43" s="24"/>
      <c r="E43" s="23"/>
      <c r="F43" s="25"/>
      <c r="G43" s="26"/>
    </row>
    <row r="44" spans="1:7" ht="13.5" customHeight="1" x14ac:dyDescent="0.25">
      <c r="A44" s="17" t="s">
        <v>23</v>
      </c>
      <c r="B44" s="16"/>
      <c r="C44" s="16"/>
    </row>
    <row r="45" spans="1:7" x14ac:dyDescent="0.25">
      <c r="A45" s="21" t="s">
        <v>29</v>
      </c>
      <c r="B45" s="14"/>
      <c r="C45" s="14"/>
    </row>
    <row r="46" spans="1:7" ht="13.5" customHeight="1" x14ac:dyDescent="0.25">
      <c r="A46" s="13"/>
    </row>
    <row r="47" spans="1:7" x14ac:dyDescent="0.25">
      <c r="A47" s="2"/>
    </row>
  </sheetData>
  <pageMargins left="0.75" right="0.75" top="0.25" bottom="0.25" header="0.50980205599300099" footer="0.50980205599300099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Clerk Staffing</vt:lpstr>
      <vt:lpstr>'2023 Clerk Staffing'!Print_Area</vt:lpstr>
    </vt:vector>
  </TitlesOfParts>
  <Company>Admin for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Charlotte</dc:creator>
  <cp:lastModifiedBy>Pardee, Michelle</cp:lastModifiedBy>
  <cp:lastPrinted>2021-03-02T22:40:36Z</cp:lastPrinted>
  <dcterms:created xsi:type="dcterms:W3CDTF">2016-05-02T17:49:23Z</dcterms:created>
  <dcterms:modified xsi:type="dcterms:W3CDTF">2024-04-03T17:28:17Z</dcterms:modified>
</cp:coreProperties>
</file>