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Court Business Information-Reporting\Judicial Needs\2020 JNE\"/>
    </mc:Choice>
  </mc:AlternateContent>
  <bookViews>
    <workbookView xWindow="0" yWindow="0" windowWidth="16050" windowHeight="10560"/>
  </bookViews>
  <sheets>
    <sheet name="2020" sheetId="1" r:id="rId1"/>
  </sheets>
  <definedNames>
    <definedName name="_xlnm.Print_Titles" localSheetId="0">'2020'!$1:$2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9" i="1" l="1"/>
  <c r="B77" i="1"/>
  <c r="D77" i="1" s="1"/>
  <c r="B70" i="1"/>
  <c r="B69" i="1"/>
  <c r="B66" i="1"/>
  <c r="B63" i="1"/>
  <c r="D76" i="1"/>
  <c r="D78" i="1"/>
  <c r="D45" i="1" l="1"/>
  <c r="C79" i="1" l="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4" i="1"/>
  <c r="D43" i="1"/>
  <c r="D42" i="1"/>
  <c r="D41" i="1"/>
  <c r="D39" i="1"/>
  <c r="D40" i="1"/>
  <c r="D38" i="1"/>
  <c r="D37" i="1"/>
  <c r="D36" i="1"/>
  <c r="D35" i="1"/>
  <c r="D33" i="1"/>
  <c r="D32" i="1"/>
  <c r="D31" i="1"/>
  <c r="D30" i="1"/>
  <c r="D29" i="1"/>
  <c r="D28" i="1"/>
  <c r="D27" i="1"/>
  <c r="D26" i="1"/>
  <c r="D25" i="1"/>
  <c r="D24" i="1"/>
  <c r="D23" i="1"/>
  <c r="D22" i="1"/>
  <c r="D20" i="1"/>
  <c r="D19" i="1"/>
  <c r="D18" i="1"/>
  <c r="D17" i="1"/>
  <c r="D16" i="1"/>
  <c r="D15" i="1"/>
  <c r="D14" i="1"/>
  <c r="D13" i="1"/>
  <c r="D12" i="1"/>
  <c r="D11" i="1"/>
  <c r="D10" i="1"/>
  <c r="D9" i="1"/>
  <c r="D8" i="1"/>
  <c r="D7" i="1"/>
  <c r="D6" i="1"/>
  <c r="D5" i="1"/>
  <c r="D4" i="1"/>
  <c r="D3" i="1"/>
  <c r="B79" i="1" l="1"/>
  <c r="D79" i="1"/>
</calcChain>
</file>

<file path=xl/sharedStrings.xml><?xml version="1.0" encoding="utf-8"?>
<sst xmlns="http://schemas.openxmlformats.org/spreadsheetml/2006/main" count="88" uniqueCount="88">
  <si>
    <t>Judges</t>
  </si>
  <si>
    <t>Commissioners and Magistrates</t>
  </si>
  <si>
    <t>Total Judicial Officers</t>
  </si>
  <si>
    <t xml:space="preserve">Aberdeen Municipal </t>
  </si>
  <si>
    <t xml:space="preserve">Anacortes Municipal </t>
  </si>
  <si>
    <t xml:space="preserve">Bainbridge Island Municipal  </t>
  </si>
  <si>
    <t xml:space="preserve">Battle Ground Municipal  </t>
  </si>
  <si>
    <t xml:space="preserve">Bellingham Municipal  </t>
  </si>
  <si>
    <t>Blaine Municipal</t>
  </si>
  <si>
    <t xml:space="preserve">Bothell Municipal  </t>
  </si>
  <si>
    <t xml:space="preserve">Bremerton Municipal  </t>
  </si>
  <si>
    <t xml:space="preserve">Buckley Municipal </t>
  </si>
  <si>
    <t xml:space="preserve">Burlington Municipal  </t>
  </si>
  <si>
    <t>Centralia Municipal</t>
  </si>
  <si>
    <t>Chehalis Municipal</t>
  </si>
  <si>
    <t>Cheney Municipal</t>
  </si>
  <si>
    <t xml:space="preserve">Colfax Municipal  </t>
  </si>
  <si>
    <t xml:space="preserve">Cosmopolis Municipal  </t>
  </si>
  <si>
    <t>Des Moines Municipal</t>
  </si>
  <si>
    <t>East Wenatchee Municipal</t>
  </si>
  <si>
    <t xml:space="preserve">Edmonds Municipal   </t>
  </si>
  <si>
    <t xml:space="preserve">Elma Municipal  </t>
  </si>
  <si>
    <t xml:space="preserve">Enumclaw Municipal  </t>
  </si>
  <si>
    <t xml:space="preserve">Everett Municipal  </t>
  </si>
  <si>
    <t xml:space="preserve">Everson-Nooksack Municipal   </t>
  </si>
  <si>
    <t>Federal Way Municipal</t>
  </si>
  <si>
    <t xml:space="preserve">Ferndale Municipal  </t>
  </si>
  <si>
    <t xml:space="preserve">Fife Municipal  </t>
  </si>
  <si>
    <t xml:space="preserve">Fircrest Municipal    </t>
  </si>
  <si>
    <t xml:space="preserve">Gig Harbor Municipal  </t>
  </si>
  <si>
    <t>Hoquiam Municipal</t>
  </si>
  <si>
    <t xml:space="preserve">Issaquah Municipal  </t>
  </si>
  <si>
    <t xml:space="preserve">Kent Municipal  </t>
  </si>
  <si>
    <t xml:space="preserve">Lynden Municipal    </t>
  </si>
  <si>
    <t xml:space="preserve">Lynnwood Municipal  </t>
  </si>
  <si>
    <t xml:space="preserve">Marysville Municipal  </t>
  </si>
  <si>
    <t xml:space="preserve">Mercer Island Municipal  </t>
  </si>
  <si>
    <t>Monroe Municipal</t>
  </si>
  <si>
    <t xml:space="preserve">Mount Vernon Municipal  </t>
  </si>
  <si>
    <t xml:space="preserve">Napavine Municipal </t>
  </si>
  <si>
    <t xml:space="preserve">Ocean Shores Municipal </t>
  </si>
  <si>
    <t xml:space="preserve">Olympia Municipal  </t>
  </si>
  <si>
    <t xml:space="preserve">Orting Municipal </t>
  </si>
  <si>
    <t xml:space="preserve">Pacific &amp; Algona Municipal  </t>
  </si>
  <si>
    <t xml:space="preserve">Pasco Municipal  </t>
  </si>
  <si>
    <t xml:space="preserve">Port Orchard Municipal  </t>
  </si>
  <si>
    <t xml:space="preserve">Poulsbo Municipal  </t>
  </si>
  <si>
    <t xml:space="preserve">Raymond Municipal      </t>
  </si>
  <si>
    <t xml:space="preserve">Renton Municipal  </t>
  </si>
  <si>
    <t xml:space="preserve">SeaTac Municipal  </t>
  </si>
  <si>
    <t xml:space="preserve">Selah Municipal  </t>
  </si>
  <si>
    <t xml:space="preserve">Shelton Municipal  </t>
  </si>
  <si>
    <t xml:space="preserve">South Bend Municipal </t>
  </si>
  <si>
    <t xml:space="preserve">Sumas Municipal   </t>
  </si>
  <si>
    <t xml:space="preserve">Sunnyside Municipal </t>
  </si>
  <si>
    <t xml:space="preserve">Tacoma Municipal   </t>
  </si>
  <si>
    <t xml:space="preserve">Tenino Municipal    </t>
  </si>
  <si>
    <t xml:space="preserve">Tukwila Municipal  </t>
  </si>
  <si>
    <t>Wapato Municipal</t>
  </si>
  <si>
    <t xml:space="preserve">Yakima Municipal  </t>
  </si>
  <si>
    <t xml:space="preserve">Yelm Municipal  </t>
  </si>
  <si>
    <t xml:space="preserve">Zillah Municipal  </t>
  </si>
  <si>
    <t xml:space="preserve">Totals  </t>
  </si>
  <si>
    <r>
      <t>Total Estimated Judge Need</t>
    </r>
    <r>
      <rPr>
        <vertAlign val="superscript"/>
        <sz val="11"/>
        <rFont val="Calibri"/>
        <family val="2"/>
        <scheme val="minor"/>
      </rPr>
      <t>2</t>
    </r>
  </si>
  <si>
    <t xml:space="preserve">Bonney Lake Municipal  </t>
  </si>
  <si>
    <t xml:space="preserve">Sumner Municipal </t>
  </si>
  <si>
    <t xml:space="preserve">Cle Elum Municipal  </t>
  </si>
  <si>
    <t xml:space="preserve">Seattle Municipal  </t>
  </si>
  <si>
    <t xml:space="preserve">Spokane Municipal  </t>
  </si>
  <si>
    <t>Black Diamond Municipal</t>
  </si>
  <si>
    <t xml:space="preserve">Granger Municipal  </t>
  </si>
  <si>
    <t xml:space="preserve">Roy Municipal </t>
  </si>
  <si>
    <t xml:space="preserve">Westport Municipal </t>
  </si>
  <si>
    <t xml:space="preserve">Kirkland Municipal </t>
  </si>
  <si>
    <t>Montesano Municipal</t>
  </si>
  <si>
    <t>Lakewood Municipal</t>
  </si>
  <si>
    <t>Lake Forest Park Municipal</t>
  </si>
  <si>
    <t xml:space="preserve">Municipal Court </t>
  </si>
  <si>
    <t xml:space="preserve"> ∆  Past Year's Data Used </t>
  </si>
  <si>
    <r>
      <t xml:space="preserve">2 </t>
    </r>
    <r>
      <rPr>
        <sz val="10"/>
        <color theme="1"/>
        <rFont val="Calibri"/>
        <family val="2"/>
        <scheme val="minor"/>
      </rPr>
      <t>Need estimates represent the estimated number of judge positions needed, as required by RCW 2.56.030(11). They are based on the previous five years of data for the number of total judicial officers and case resolutions.</t>
    </r>
  </si>
  <si>
    <t>Milton Municipal</t>
  </si>
  <si>
    <t>Puyallup Municipal</t>
  </si>
  <si>
    <t>Staffing levels measured are those in effect on 12/31/2019.</t>
  </si>
  <si>
    <r>
      <t>1</t>
    </r>
    <r>
      <rPr>
        <sz val="10"/>
        <color theme="1"/>
        <rFont val="Calibri"/>
        <family val="2"/>
        <scheme val="minor"/>
      </rPr>
      <t xml:space="preserve"> Year 2020 projected filings are based on the previous five-year filing trends of the various case types in a given court. Any vehicle-related violations (parking, photo-radar and toll citations) that were not entered into the statewide Judicial Information System (JIS) are excluded from filing counts.</t>
    </r>
  </si>
  <si>
    <r>
      <t>Judicial Needs Estimates by Full-Time Equivalents
2020 Projected Filings</t>
    </r>
    <r>
      <rPr>
        <b/>
        <vertAlign val="superscript"/>
        <sz val="9.8000000000000007"/>
        <rFont val="Calibri"/>
        <family val="2"/>
        <scheme val="minor"/>
      </rPr>
      <t>1</t>
    </r>
  </si>
  <si>
    <r>
      <t xml:space="preserve">Airway Heights Municipal </t>
    </r>
    <r>
      <rPr>
        <vertAlign val="superscript"/>
        <sz val="10"/>
        <rFont val="Calibri"/>
        <family val="2"/>
        <scheme val="minor"/>
      </rPr>
      <t xml:space="preserve">∆ </t>
    </r>
  </si>
  <si>
    <r>
      <t xml:space="preserve">Sedro Woolley Municipal </t>
    </r>
    <r>
      <rPr>
        <vertAlign val="superscript"/>
        <sz val="10"/>
        <rFont val="Calibri"/>
        <family val="2"/>
        <scheme val="minor"/>
      </rPr>
      <t xml:space="preserve">∆ </t>
    </r>
  </si>
  <si>
    <t>Rev 11/20/20</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</si>
</sst>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scheme val="minor"/>
    </font>
    <font>
      <b/>
      <sz val="12"/>
      <name val="Calibri"/>
      <family val="2"/>
      <scheme val="minor"/>
    </font>
    <font>
      <sz val="10"/>
      <name val="MS Sans Serif"/>
      <family val="2"/>
    </font>
    <font>
      <sz val="10"/>
      <name val="Calibri"/>
      <family val="2"/>
      <scheme val="minor"/>
    </font>
    <font>
      <b/>
      <sz val="9.8000000000000007"/>
      <name val="Calibri"/>
      <family val="2"/>
      <scheme val="minor"/>
    </font>
    <font>
      <b/>
      <vertAlign val="superscript"/>
      <sz val="9.8000000000000007"/>
      <name val="Calibri"/>
      <family val="2"/>
      <scheme val="minor"/>
    </font>
    <font>
      <sz val="11"/>
      <name val="Calibri"/>
      <family val="2"/>
      <scheme val="minor"/>
    </font>
    <font>
      <vertAlign val="superscript"/>
      <sz val="11"/>
      <name val="Calibri"/>
      <family val="2"/>
      <scheme val="minor"/>
    </font>
    <font>
      <sz val="10"/>
      <color theme="1"/>
      <name val="Calibri"/>
      <family val="2"/>
      <scheme val="minor"/>
    </font>
    <font>
      <vertAlign val="superscript"/>
      <sz val="10"/>
      <color theme="1"/>
      <name val="Calibri"/>
      <family val="2"/>
      <scheme val="minor"/>
    </font>
    <font>
      <sz val="10"/>
      <name val="Calibri Light"/>
      <family val="1"/>
      <scheme val="major"/>
    </font>
    <font>
      <sz val="10"/>
      <name val="Cambria"/>
      <family val="1"/>
    </font>
    <font>
      <sz val="10"/>
      <name val="Calibri"/>
      <family val="2"/>
    </font>
    <font>
      <vertAlign val="superscript"/>
      <sz val="10"/>
      <name val="Calibri"/>
      <family val="2"/>
      <scheme val="minor"/>
    </font>
    <font>
      <sz val="8"/>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24">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3743705557422"/>
      </left>
      <right style="thin">
        <color theme="0" tint="-0.14993743705557422"/>
      </right>
      <top style="thin">
        <color theme="0" tint="-0.14993743705557422"/>
      </top>
      <bottom style="thin">
        <color indexed="64"/>
      </bottom>
      <diagonal/>
    </border>
    <border>
      <left style="medium">
        <color indexed="64"/>
      </left>
      <right style="thin">
        <color theme="0" tint="-0.14996795556505021"/>
      </right>
      <top style="medium">
        <color indexed="64"/>
      </top>
      <bottom/>
      <diagonal/>
    </border>
    <border>
      <left style="thin">
        <color theme="0" tint="-0.14996795556505021"/>
      </left>
      <right/>
      <top style="medium">
        <color indexed="64"/>
      </top>
      <bottom style="thin">
        <color theme="0" tint="-0.14993743705557422"/>
      </bottom>
      <diagonal/>
    </border>
    <border>
      <left/>
      <right/>
      <top style="medium">
        <color indexed="64"/>
      </top>
      <bottom style="thin">
        <color theme="0" tint="-0.14993743705557422"/>
      </bottom>
      <diagonal/>
    </border>
    <border>
      <left/>
      <right style="medium">
        <color indexed="64"/>
      </right>
      <top style="medium">
        <color indexed="64"/>
      </top>
      <bottom style="thin">
        <color theme="0" tint="-0.14993743705557422"/>
      </bottom>
      <diagonal/>
    </border>
    <border>
      <left style="medium">
        <color indexed="64"/>
      </left>
      <right style="thin">
        <color theme="0" tint="-0.14996795556505021"/>
      </right>
      <top/>
      <bottom style="thin">
        <color indexed="64"/>
      </bottom>
      <diagonal/>
    </border>
    <border>
      <left style="thin">
        <color theme="0" tint="-0.14993743705557422"/>
      </left>
      <right style="medium">
        <color indexed="64"/>
      </right>
      <top style="thin">
        <color theme="0" tint="-0.14993743705557422"/>
      </top>
      <bottom style="thin">
        <color indexed="64"/>
      </bottom>
      <diagonal/>
    </border>
    <border>
      <left style="medium">
        <color indexed="64"/>
      </left>
      <right style="thin">
        <color theme="0" tint="-0.14996795556505021"/>
      </right>
      <top/>
      <bottom style="thin">
        <color theme="0" tint="-0.14996795556505021"/>
      </bottom>
      <diagonal/>
    </border>
    <border>
      <left style="medium">
        <color indexed="64"/>
      </left>
      <right style="thin">
        <color theme="0" tint="-0.14996795556505021"/>
      </right>
      <top style="thin">
        <color theme="0" tint="-0.14996795556505021"/>
      </top>
      <bottom style="thin">
        <color theme="0" tint="-0.14996795556505021"/>
      </bottom>
      <diagonal/>
    </border>
    <border>
      <left style="medium">
        <color indexed="64"/>
      </left>
      <right/>
      <top/>
      <bottom/>
      <diagonal/>
    </border>
    <border>
      <left/>
      <right style="medium">
        <color indexed="64"/>
      </right>
      <top/>
      <bottom/>
      <diagonal/>
    </border>
    <border>
      <left style="medium">
        <color indexed="64"/>
      </left>
      <right style="thin">
        <color theme="0" tint="-0.14996795556505021"/>
      </right>
      <top style="thin">
        <color theme="0" tint="-0.1499679555650502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medium">
        <color indexed="64"/>
      </right>
      <top/>
      <bottom style="medium">
        <color indexed="64"/>
      </bottom>
      <diagonal/>
    </border>
    <border>
      <left/>
      <right style="medium">
        <color indexed="64"/>
      </right>
      <top style="medium">
        <color indexed="64"/>
      </top>
      <bottom/>
      <diagonal/>
    </border>
    <border>
      <left style="thin">
        <color theme="0" tint="-0.14999847407452621"/>
      </left>
      <right style="medium">
        <color indexed="64"/>
      </right>
      <top style="thin">
        <color theme="0" tint="-0.14999847407452621"/>
      </top>
      <bottom style="thin">
        <color theme="0" tint="-0.14999847407452621"/>
      </bottom>
      <diagonal/>
    </border>
  </borders>
  <cellStyleXfs count="3">
    <xf numFmtId="0" fontId="0" fillId="0" borderId="0"/>
    <xf numFmtId="0" fontId="3" fillId="0" borderId="0"/>
    <xf numFmtId="0" fontId="1" fillId="0" borderId="0"/>
  </cellStyleXfs>
  <cellXfs count="39">
    <xf numFmtId="0" fontId="0" fillId="0" borderId="0" xfId="0"/>
    <xf numFmtId="2" fontId="7" fillId="2" borderId="3" xfId="0" applyNumberFormat="1" applyFont="1" applyFill="1" applyBorder="1" applyAlignment="1">
      <alignment horizontal="center" wrapText="1"/>
    </xf>
    <xf numFmtId="2" fontId="7" fillId="2" borderId="9" xfId="0" applyNumberFormat="1" applyFont="1" applyFill="1" applyBorder="1" applyAlignment="1">
      <alignment horizontal="center" wrapText="1"/>
    </xf>
    <xf numFmtId="2" fontId="4" fillId="0" borderId="10" xfId="1" applyNumberFormat="1" applyFont="1" applyFill="1" applyBorder="1"/>
    <xf numFmtId="2" fontId="4" fillId="0" borderId="11" xfId="0" applyNumberFormat="1" applyFont="1" applyFill="1" applyBorder="1"/>
    <xf numFmtId="2" fontId="4" fillId="0" borderId="11" xfId="0" applyNumberFormat="1" applyFont="1" applyFill="1" applyBorder="1" applyAlignment="1">
      <alignment wrapText="1"/>
    </xf>
    <xf numFmtId="2" fontId="4" fillId="0" borderId="11" xfId="1" applyNumberFormat="1" applyFont="1" applyFill="1" applyBorder="1" applyAlignment="1">
      <alignment wrapText="1"/>
    </xf>
    <xf numFmtId="2" fontId="4" fillId="0" borderId="11" xfId="2" applyNumberFormat="1" applyFont="1" applyFill="1" applyBorder="1" applyAlignment="1">
      <alignment horizontal="left" wrapText="1"/>
    </xf>
    <xf numFmtId="2" fontId="4" fillId="0" borderId="14" xfId="0" applyNumberFormat="1" applyFont="1" applyFill="1" applyBorder="1"/>
    <xf numFmtId="0" fontId="9" fillId="0" borderId="12" xfId="0" applyFont="1" applyBorder="1"/>
    <xf numFmtId="0" fontId="9" fillId="0" borderId="0" xfId="0" applyFont="1" applyBorder="1"/>
    <xf numFmtId="0" fontId="9" fillId="0" borderId="13" xfId="0" applyFont="1" applyBorder="1"/>
    <xf numFmtId="2" fontId="12" fillId="0" borderId="0" xfId="0" applyNumberFormat="1" applyFont="1"/>
    <xf numFmtId="2" fontId="11" fillId="0" borderId="0" xfId="0" applyNumberFormat="1" applyFont="1"/>
    <xf numFmtId="2" fontId="0" fillId="0" borderId="0" xfId="0" applyNumberFormat="1"/>
    <xf numFmtId="2" fontId="4" fillId="0" borderId="1" xfId="2" applyNumberFormat="1" applyFont="1" applyFill="1" applyBorder="1" applyAlignment="1">
      <alignment horizontal="center" vertical="center" wrapText="1"/>
    </xf>
    <xf numFmtId="2" fontId="4" fillId="0" borderId="2" xfId="2" applyNumberFormat="1" applyFont="1" applyFill="1" applyBorder="1" applyAlignment="1">
      <alignment horizontal="center" vertical="center" wrapText="1"/>
    </xf>
    <xf numFmtId="2" fontId="4" fillId="0" borderId="2" xfId="0" applyNumberFormat="1" applyFont="1" applyFill="1" applyBorder="1" applyAlignment="1">
      <alignment horizontal="center" vertical="center"/>
    </xf>
    <xf numFmtId="2" fontId="13" fillId="0" borderId="16" xfId="0" applyNumberFormat="1" applyFont="1" applyBorder="1" applyAlignment="1">
      <alignment horizontal="center" vertical="center"/>
    </xf>
    <xf numFmtId="2" fontId="4" fillId="0" borderId="1" xfId="0" applyNumberFormat="1" applyFont="1" applyFill="1" applyBorder="1" applyAlignment="1">
      <alignment horizontal="center" vertical="center"/>
    </xf>
    <xf numFmtId="2" fontId="4" fillId="0" borderId="15" xfId="0" applyNumberFormat="1" applyFont="1" applyFill="1" applyBorder="1" applyAlignment="1">
      <alignment horizontal="center" vertical="center"/>
    </xf>
    <xf numFmtId="2" fontId="4" fillId="0" borderId="20" xfId="0" applyNumberFormat="1" applyFont="1" applyFill="1" applyBorder="1" applyAlignment="1">
      <alignment horizontal="center" vertical="center"/>
    </xf>
    <xf numFmtId="2" fontId="4" fillId="0" borderId="20" xfId="2" applyNumberFormat="1" applyFont="1" applyFill="1" applyBorder="1" applyAlignment="1">
      <alignment horizontal="center" vertical="center" wrapText="1"/>
    </xf>
    <xf numFmtId="2" fontId="13" fillId="0" borderId="21" xfId="0" applyNumberFormat="1" applyFont="1" applyFill="1" applyBorder="1" applyAlignment="1">
      <alignment horizontal="center" vertical="center"/>
    </xf>
    <xf numFmtId="0" fontId="0" fillId="0" borderId="0" xfId="0" applyBorder="1"/>
    <xf numFmtId="2" fontId="13" fillId="0" borderId="23" xfId="0" applyNumberFormat="1" applyFont="1" applyBorder="1" applyAlignment="1">
      <alignment horizontal="center" vertical="center"/>
    </xf>
    <xf numFmtId="2" fontId="13" fillId="0" borderId="23" xfId="0" applyNumberFormat="1" applyFont="1" applyFill="1" applyBorder="1" applyAlignment="1">
      <alignment horizontal="center" vertical="center"/>
    </xf>
    <xf numFmtId="2" fontId="2" fillId="0" borderId="4" xfId="0" applyNumberFormat="1" applyFont="1" applyBorder="1" applyAlignment="1">
      <alignment horizontal="center" vertical="center" wrapText="1"/>
    </xf>
    <xf numFmtId="2" fontId="2" fillId="0" borderId="8" xfId="0" applyNumberFormat="1" applyFont="1" applyBorder="1" applyAlignment="1">
      <alignment horizontal="center" vertical="center" wrapText="1"/>
    </xf>
    <xf numFmtId="2" fontId="5" fillId="0" borderId="5" xfId="0" applyNumberFormat="1" applyFont="1" applyFill="1" applyBorder="1" applyAlignment="1">
      <alignment horizontal="center" vertical="center" wrapText="1"/>
    </xf>
    <xf numFmtId="2" fontId="5" fillId="0" borderId="6" xfId="0" applyNumberFormat="1" applyFont="1" applyFill="1" applyBorder="1" applyAlignment="1">
      <alignment horizontal="center" vertical="center" wrapText="1"/>
    </xf>
    <xf numFmtId="2" fontId="5" fillId="0" borderId="7" xfId="0" applyNumberFormat="1" applyFont="1" applyFill="1" applyBorder="1" applyAlignment="1">
      <alignment horizontal="center" vertical="center" wrapText="1"/>
    </xf>
    <xf numFmtId="0" fontId="10" fillId="0" borderId="12" xfId="0" applyFont="1" applyBorder="1" applyAlignment="1">
      <alignment horizontal="left" vertical="top" wrapText="1"/>
    </xf>
    <xf numFmtId="0" fontId="10" fillId="0" borderId="0" xfId="0" applyFont="1" applyBorder="1" applyAlignment="1">
      <alignment horizontal="left" vertical="top" wrapText="1"/>
    </xf>
    <xf numFmtId="0" fontId="10" fillId="0" borderId="13"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0" fillId="0" borderId="19" xfId="0" applyFont="1" applyBorder="1" applyAlignment="1">
      <alignment horizontal="left" vertical="top" wrapText="1"/>
    </xf>
    <xf numFmtId="0" fontId="15" fillId="0" borderId="22" xfId="0" applyFont="1" applyBorder="1"/>
  </cellXfs>
  <cellStyles count="3">
    <cellStyle name="Normal" xfId="0" builtinId="0"/>
    <cellStyle name="Normal 2" xfId="1"/>
    <cellStyle name="Normal 4" xfId="2"/>
  </cellStyles>
  <dxfs count="17">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tabSelected="1" zoomScaleNormal="100" workbookViewId="0">
      <selection activeCell="H2" sqref="H2"/>
    </sheetView>
  </sheetViews>
  <sheetFormatPr defaultRowHeight="14.5" x14ac:dyDescent="0.35"/>
  <cols>
    <col min="1" max="1" width="26.26953125" customWidth="1"/>
    <col min="2" max="2" width="13.26953125" customWidth="1"/>
    <col min="3" max="5" width="17.7265625" customWidth="1"/>
  </cols>
  <sheetData>
    <row r="1" spans="1:6" ht="38.9" customHeight="1" x14ac:dyDescent="0.35">
      <c r="A1" s="27" t="s">
        <v>77</v>
      </c>
      <c r="B1" s="29" t="s">
        <v>84</v>
      </c>
      <c r="C1" s="30"/>
      <c r="D1" s="30"/>
      <c r="E1" s="31"/>
    </row>
    <row r="2" spans="1:6" ht="31.9" customHeight="1" x14ac:dyDescent="0.35">
      <c r="A2" s="28"/>
      <c r="B2" s="1" t="s">
        <v>0</v>
      </c>
      <c r="C2" s="1" t="s">
        <v>1</v>
      </c>
      <c r="D2" s="1" t="s">
        <v>2</v>
      </c>
      <c r="E2" s="2" t="s">
        <v>63</v>
      </c>
    </row>
    <row r="3" spans="1:6" x14ac:dyDescent="0.35">
      <c r="A3" s="3" t="s">
        <v>3</v>
      </c>
      <c r="B3" s="15">
        <v>0.75</v>
      </c>
      <c r="C3" s="16"/>
      <c r="D3" s="17">
        <f>B3+C3</f>
        <v>0.75</v>
      </c>
      <c r="E3" s="18">
        <v>1.2141594801417377</v>
      </c>
      <c r="F3" s="12"/>
    </row>
    <row r="4" spans="1:6" ht="15" x14ac:dyDescent="0.35">
      <c r="A4" s="4" t="s">
        <v>85</v>
      </c>
      <c r="B4" s="19">
        <v>0.8</v>
      </c>
      <c r="C4" s="19"/>
      <c r="D4" s="21">
        <f>B4+C4</f>
        <v>0.8</v>
      </c>
      <c r="E4" s="25">
        <v>0.7866521878689946</v>
      </c>
      <c r="F4" s="12"/>
    </row>
    <row r="5" spans="1:6" x14ac:dyDescent="0.35">
      <c r="A5" s="4" t="s">
        <v>4</v>
      </c>
      <c r="B5" s="19">
        <v>0.33</v>
      </c>
      <c r="C5" s="19"/>
      <c r="D5" s="21">
        <f t="shared" ref="D5:D65" si="0">B5+C5</f>
        <v>0.33</v>
      </c>
      <c r="E5" s="25">
        <v>0.63502687600669172</v>
      </c>
      <c r="F5" s="12"/>
    </row>
    <row r="6" spans="1:6" x14ac:dyDescent="0.35">
      <c r="A6" s="4" t="s">
        <v>5</v>
      </c>
      <c r="B6" s="19">
        <v>0.5</v>
      </c>
      <c r="C6" s="19"/>
      <c r="D6" s="21">
        <f t="shared" si="0"/>
        <v>0.5</v>
      </c>
      <c r="E6" s="25">
        <v>0.38536778688225415</v>
      </c>
      <c r="F6" s="12"/>
    </row>
    <row r="7" spans="1:6" x14ac:dyDescent="0.35">
      <c r="A7" s="4" t="s">
        <v>6</v>
      </c>
      <c r="B7" s="19">
        <v>0.25</v>
      </c>
      <c r="C7" s="19"/>
      <c r="D7" s="21">
        <f t="shared" si="0"/>
        <v>0.25</v>
      </c>
      <c r="E7" s="25">
        <v>1.0357993762384301</v>
      </c>
      <c r="F7" s="12"/>
    </row>
    <row r="8" spans="1:6" x14ac:dyDescent="0.35">
      <c r="A8" s="4" t="s">
        <v>7</v>
      </c>
      <c r="B8" s="19">
        <v>1</v>
      </c>
      <c r="C8" s="19">
        <v>1</v>
      </c>
      <c r="D8" s="21">
        <f t="shared" si="0"/>
        <v>2</v>
      </c>
      <c r="E8" s="25">
        <v>1.900711282036172</v>
      </c>
      <c r="F8" s="12"/>
    </row>
    <row r="9" spans="1:6" x14ac:dyDescent="0.35">
      <c r="A9" s="4" t="s">
        <v>69</v>
      </c>
      <c r="B9" s="19">
        <v>0.25</v>
      </c>
      <c r="C9" s="19"/>
      <c r="D9" s="21">
        <f t="shared" si="0"/>
        <v>0.25</v>
      </c>
      <c r="E9" s="25">
        <v>0.50527824509762342</v>
      </c>
      <c r="F9" s="12"/>
    </row>
    <row r="10" spans="1:6" x14ac:dyDescent="0.35">
      <c r="A10" s="4" t="s">
        <v>8</v>
      </c>
      <c r="B10" s="19">
        <v>0.31</v>
      </c>
      <c r="C10" s="19"/>
      <c r="D10" s="21">
        <f t="shared" si="0"/>
        <v>0.31</v>
      </c>
      <c r="E10" s="25">
        <v>0.4747160600058935</v>
      </c>
      <c r="F10" s="12"/>
    </row>
    <row r="11" spans="1:6" ht="17.149999999999999" customHeight="1" x14ac:dyDescent="0.35">
      <c r="A11" s="5" t="s">
        <v>64</v>
      </c>
      <c r="B11" s="19">
        <v>0.75</v>
      </c>
      <c r="C11" s="19"/>
      <c r="D11" s="21">
        <f t="shared" si="0"/>
        <v>0.75</v>
      </c>
      <c r="E11" s="25">
        <v>1.1045957902764587</v>
      </c>
      <c r="F11" s="12"/>
    </row>
    <row r="12" spans="1:6" x14ac:dyDescent="0.35">
      <c r="A12" s="4" t="s">
        <v>9</v>
      </c>
      <c r="B12" s="19">
        <v>0.85</v>
      </c>
      <c r="C12" s="19"/>
      <c r="D12" s="21">
        <f t="shared" si="0"/>
        <v>0.85</v>
      </c>
      <c r="E12" s="25">
        <v>1.2491239058912382</v>
      </c>
      <c r="F12" s="12"/>
    </row>
    <row r="13" spans="1:6" x14ac:dyDescent="0.35">
      <c r="A13" s="4" t="s">
        <v>10</v>
      </c>
      <c r="B13" s="19">
        <v>1</v>
      </c>
      <c r="C13" s="19">
        <v>0.2</v>
      </c>
      <c r="D13" s="21">
        <f t="shared" si="0"/>
        <v>1.2</v>
      </c>
      <c r="E13" s="25">
        <v>1.3780579972648153</v>
      </c>
      <c r="F13" s="12"/>
    </row>
    <row r="14" spans="1:6" x14ac:dyDescent="0.35">
      <c r="A14" s="4" t="s">
        <v>11</v>
      </c>
      <c r="B14" s="19">
        <v>0.42</v>
      </c>
      <c r="C14" s="19"/>
      <c r="D14" s="21">
        <f t="shared" si="0"/>
        <v>0.42</v>
      </c>
      <c r="E14" s="25">
        <v>0.50500528378844467</v>
      </c>
      <c r="F14" s="12"/>
    </row>
    <row r="15" spans="1:6" x14ac:dyDescent="0.35">
      <c r="A15" s="4" t="s">
        <v>12</v>
      </c>
      <c r="B15" s="19">
        <v>0.33</v>
      </c>
      <c r="C15" s="19"/>
      <c r="D15" s="21">
        <f t="shared" si="0"/>
        <v>0.33</v>
      </c>
      <c r="E15" s="25">
        <v>0.56184577777922651</v>
      </c>
      <c r="F15" s="12"/>
    </row>
    <row r="16" spans="1:6" x14ac:dyDescent="0.35">
      <c r="A16" s="4" t="s">
        <v>13</v>
      </c>
      <c r="B16" s="19">
        <v>0.3</v>
      </c>
      <c r="C16" s="19"/>
      <c r="D16" s="21">
        <f t="shared" si="0"/>
        <v>0.3</v>
      </c>
      <c r="E16" s="25">
        <v>0.78058188708991416</v>
      </c>
      <c r="F16" s="12"/>
    </row>
    <row r="17" spans="1:6" x14ac:dyDescent="0.35">
      <c r="A17" s="4" t="s">
        <v>14</v>
      </c>
      <c r="B17" s="19">
        <v>0.35</v>
      </c>
      <c r="C17" s="19"/>
      <c r="D17" s="21">
        <f t="shared" si="0"/>
        <v>0.35</v>
      </c>
      <c r="E17" s="25">
        <v>0.4990409820730547</v>
      </c>
      <c r="F17" s="12"/>
    </row>
    <row r="18" spans="1:6" x14ac:dyDescent="0.35">
      <c r="A18" s="6" t="s">
        <v>15</v>
      </c>
      <c r="B18" s="15">
        <v>0.1</v>
      </c>
      <c r="C18" s="15">
        <v>0.1</v>
      </c>
      <c r="D18" s="21">
        <f t="shared" si="0"/>
        <v>0.2</v>
      </c>
      <c r="E18" s="25">
        <v>0.50624408395711973</v>
      </c>
      <c r="F18" s="12"/>
    </row>
    <row r="19" spans="1:6" x14ac:dyDescent="0.35">
      <c r="A19" s="5" t="s">
        <v>66</v>
      </c>
      <c r="B19" s="19">
        <v>0.36</v>
      </c>
      <c r="C19" s="19"/>
      <c r="D19" s="21">
        <f t="shared" si="0"/>
        <v>0.36</v>
      </c>
      <c r="E19" s="25">
        <v>0.30468583082457673</v>
      </c>
      <c r="F19" s="12"/>
    </row>
    <row r="20" spans="1:6" x14ac:dyDescent="0.35">
      <c r="A20" s="4" t="s">
        <v>16</v>
      </c>
      <c r="B20" s="19">
        <v>0.3</v>
      </c>
      <c r="C20" s="19"/>
      <c r="D20" s="21">
        <f>B20+C20</f>
        <v>0.3</v>
      </c>
      <c r="E20" s="25">
        <v>0.35445566553479757</v>
      </c>
      <c r="F20" s="12"/>
    </row>
    <row r="21" spans="1:6" x14ac:dyDescent="0.35">
      <c r="A21" s="4" t="s">
        <v>17</v>
      </c>
      <c r="B21" s="15">
        <v>0.05</v>
      </c>
      <c r="C21" s="15"/>
      <c r="D21" s="22">
        <v>0.05</v>
      </c>
      <c r="E21" s="25">
        <v>0.33425475299225627</v>
      </c>
      <c r="F21" s="12"/>
    </row>
    <row r="22" spans="1:6" x14ac:dyDescent="0.35">
      <c r="A22" s="4" t="s">
        <v>18</v>
      </c>
      <c r="B22" s="19">
        <v>0.8</v>
      </c>
      <c r="C22" s="19"/>
      <c r="D22" s="21">
        <f t="shared" si="0"/>
        <v>0.8</v>
      </c>
      <c r="E22" s="25">
        <v>1.0336879286867862</v>
      </c>
      <c r="F22" s="12"/>
    </row>
    <row r="23" spans="1:6" x14ac:dyDescent="0.35">
      <c r="A23" s="4" t="s">
        <v>19</v>
      </c>
      <c r="B23" s="19">
        <v>0.55000000000000004</v>
      </c>
      <c r="C23" s="19"/>
      <c r="D23" s="21">
        <f t="shared" si="0"/>
        <v>0.55000000000000004</v>
      </c>
      <c r="E23" s="25">
        <v>0.60765916929925878</v>
      </c>
      <c r="F23" s="12"/>
    </row>
    <row r="24" spans="1:6" x14ac:dyDescent="0.35">
      <c r="A24" s="4" t="s">
        <v>20</v>
      </c>
      <c r="B24" s="15">
        <v>0.75</v>
      </c>
      <c r="C24" s="15"/>
      <c r="D24" s="21">
        <f t="shared" si="0"/>
        <v>0.75</v>
      </c>
      <c r="E24" s="25">
        <v>0.96079337008555898</v>
      </c>
      <c r="F24" s="12"/>
    </row>
    <row r="25" spans="1:6" x14ac:dyDescent="0.35">
      <c r="A25" s="4" t="s">
        <v>21</v>
      </c>
      <c r="B25" s="19">
        <v>0.25</v>
      </c>
      <c r="C25" s="19"/>
      <c r="D25" s="21">
        <f t="shared" si="0"/>
        <v>0.25</v>
      </c>
      <c r="E25" s="25">
        <v>0.38788525554154618</v>
      </c>
      <c r="F25" s="12"/>
    </row>
    <row r="26" spans="1:6" x14ac:dyDescent="0.35">
      <c r="A26" s="4" t="s">
        <v>22</v>
      </c>
      <c r="B26" s="19">
        <v>0.17</v>
      </c>
      <c r="C26" s="19"/>
      <c r="D26" s="21">
        <f t="shared" si="0"/>
        <v>0.17</v>
      </c>
      <c r="E26" s="25">
        <v>0.53345194536324314</v>
      </c>
      <c r="F26" s="12"/>
    </row>
    <row r="27" spans="1:6" x14ac:dyDescent="0.35">
      <c r="A27" s="4" t="s">
        <v>23</v>
      </c>
      <c r="B27" s="19">
        <v>2</v>
      </c>
      <c r="C27" s="19"/>
      <c r="D27" s="21">
        <f t="shared" si="0"/>
        <v>2</v>
      </c>
      <c r="E27" s="25">
        <v>2.4581050799686603</v>
      </c>
      <c r="F27" s="12"/>
    </row>
    <row r="28" spans="1:6" x14ac:dyDescent="0.35">
      <c r="A28" s="4" t="s">
        <v>24</v>
      </c>
      <c r="B28" s="19">
        <v>0.11</v>
      </c>
      <c r="C28" s="19"/>
      <c r="D28" s="21">
        <f t="shared" si="0"/>
        <v>0.11</v>
      </c>
      <c r="E28" s="25">
        <v>0.39781429672104818</v>
      </c>
      <c r="F28" s="12"/>
    </row>
    <row r="29" spans="1:6" x14ac:dyDescent="0.35">
      <c r="A29" s="4" t="s">
        <v>25</v>
      </c>
      <c r="B29" s="19">
        <v>2</v>
      </c>
      <c r="C29" s="19"/>
      <c r="D29" s="21">
        <f t="shared" si="0"/>
        <v>2</v>
      </c>
      <c r="E29" s="25">
        <v>2.2611547342465306</v>
      </c>
      <c r="F29" s="12"/>
    </row>
    <row r="30" spans="1:6" x14ac:dyDescent="0.35">
      <c r="A30" s="4" t="s">
        <v>26</v>
      </c>
      <c r="B30" s="19">
        <v>0.33</v>
      </c>
      <c r="C30" s="19"/>
      <c r="D30" s="21">
        <f t="shared" si="0"/>
        <v>0.33</v>
      </c>
      <c r="E30" s="25">
        <v>0.63146638011467826</v>
      </c>
      <c r="F30" s="12"/>
    </row>
    <row r="31" spans="1:6" x14ac:dyDescent="0.35">
      <c r="A31" s="4" t="s">
        <v>27</v>
      </c>
      <c r="B31" s="19">
        <v>0.85</v>
      </c>
      <c r="C31" s="19"/>
      <c r="D31" s="21">
        <f t="shared" si="0"/>
        <v>0.85</v>
      </c>
      <c r="E31" s="25">
        <v>0.89778219169390427</v>
      </c>
      <c r="F31" s="12"/>
    </row>
    <row r="32" spans="1:6" x14ac:dyDescent="0.35">
      <c r="A32" s="4" t="s">
        <v>28</v>
      </c>
      <c r="B32" s="19">
        <v>0.25</v>
      </c>
      <c r="C32" s="19"/>
      <c r="D32" s="21">
        <f t="shared" si="0"/>
        <v>0.25</v>
      </c>
      <c r="E32" s="25">
        <v>0.85596630390210549</v>
      </c>
      <c r="F32" s="12"/>
    </row>
    <row r="33" spans="1:6" x14ac:dyDescent="0.35">
      <c r="A33" s="4" t="s">
        <v>29</v>
      </c>
      <c r="B33" s="19">
        <v>0.28000000000000003</v>
      </c>
      <c r="C33" s="19"/>
      <c r="D33" s="21">
        <f t="shared" si="0"/>
        <v>0.28000000000000003</v>
      </c>
      <c r="E33" s="25">
        <v>0.65131442843490794</v>
      </c>
      <c r="F33" s="12"/>
    </row>
    <row r="34" spans="1:6" x14ac:dyDescent="0.35">
      <c r="A34" s="4" t="s">
        <v>70</v>
      </c>
      <c r="B34" s="15">
        <v>0.04</v>
      </c>
      <c r="C34" s="15"/>
      <c r="D34" s="22">
        <v>0.04</v>
      </c>
      <c r="E34" s="25">
        <v>0.34756488668487945</v>
      </c>
      <c r="F34" s="12"/>
    </row>
    <row r="35" spans="1:6" x14ac:dyDescent="0.35">
      <c r="A35" s="4" t="s">
        <v>30</v>
      </c>
      <c r="B35" s="19">
        <v>0.4</v>
      </c>
      <c r="C35" s="19"/>
      <c r="D35" s="21">
        <f t="shared" si="0"/>
        <v>0.4</v>
      </c>
      <c r="E35" s="25">
        <v>0.74834276482161677</v>
      </c>
      <c r="F35" s="12"/>
    </row>
    <row r="36" spans="1:6" x14ac:dyDescent="0.35">
      <c r="A36" s="4" t="s">
        <v>31</v>
      </c>
      <c r="B36" s="19">
        <v>0.84</v>
      </c>
      <c r="C36" s="19"/>
      <c r="D36" s="21">
        <f t="shared" si="0"/>
        <v>0.84</v>
      </c>
      <c r="E36" s="25">
        <v>0.82923253701985633</v>
      </c>
      <c r="F36" s="12"/>
    </row>
    <row r="37" spans="1:6" x14ac:dyDescent="0.35">
      <c r="A37" s="4" t="s">
        <v>32</v>
      </c>
      <c r="B37" s="19">
        <v>2</v>
      </c>
      <c r="C37" s="19"/>
      <c r="D37" s="21">
        <f t="shared" si="0"/>
        <v>2</v>
      </c>
      <c r="E37" s="25">
        <v>3.5875054417318637</v>
      </c>
      <c r="F37" s="12"/>
    </row>
    <row r="38" spans="1:6" x14ac:dyDescent="0.35">
      <c r="A38" s="4" t="s">
        <v>73</v>
      </c>
      <c r="B38" s="19">
        <v>1</v>
      </c>
      <c r="C38" s="19">
        <v>0.25</v>
      </c>
      <c r="D38" s="21">
        <f t="shared" si="0"/>
        <v>1.25</v>
      </c>
      <c r="E38" s="25">
        <v>1.1469279488724733</v>
      </c>
      <c r="F38" s="12"/>
    </row>
    <row r="39" spans="1:6" x14ac:dyDescent="0.35">
      <c r="A39" s="4" t="s">
        <v>76</v>
      </c>
      <c r="B39" s="15">
        <v>0.6</v>
      </c>
      <c r="C39" s="15"/>
      <c r="D39" s="21">
        <f>B39+C39</f>
        <v>0.6</v>
      </c>
      <c r="E39" s="25">
        <v>0.5</v>
      </c>
      <c r="F39" s="12"/>
    </row>
    <row r="40" spans="1:6" x14ac:dyDescent="0.35">
      <c r="A40" s="5" t="s">
        <v>75</v>
      </c>
      <c r="B40" s="19">
        <v>1</v>
      </c>
      <c r="C40" s="19"/>
      <c r="D40" s="21">
        <f t="shared" si="0"/>
        <v>1</v>
      </c>
      <c r="E40" s="25">
        <v>2.06</v>
      </c>
      <c r="F40" s="12"/>
    </row>
    <row r="41" spans="1:6" x14ac:dyDescent="0.35">
      <c r="A41" s="4" t="s">
        <v>33</v>
      </c>
      <c r="B41" s="15">
        <v>0.35</v>
      </c>
      <c r="C41" s="15"/>
      <c r="D41" s="21">
        <f t="shared" si="0"/>
        <v>0.35</v>
      </c>
      <c r="E41" s="25">
        <v>0.55763339122456179</v>
      </c>
      <c r="F41" s="12"/>
    </row>
    <row r="42" spans="1:6" x14ac:dyDescent="0.35">
      <c r="A42" s="4" t="s">
        <v>34</v>
      </c>
      <c r="B42" s="19">
        <v>0.8</v>
      </c>
      <c r="C42" s="19"/>
      <c r="D42" s="21">
        <f t="shared" si="0"/>
        <v>0.8</v>
      </c>
      <c r="E42" s="25">
        <v>1.8709753648904843</v>
      </c>
      <c r="F42" s="12"/>
    </row>
    <row r="43" spans="1:6" x14ac:dyDescent="0.35">
      <c r="A43" s="4" t="s">
        <v>35</v>
      </c>
      <c r="B43" s="19">
        <v>2</v>
      </c>
      <c r="C43" s="19"/>
      <c r="D43" s="21">
        <f t="shared" si="0"/>
        <v>2</v>
      </c>
      <c r="E43" s="25">
        <v>3.5607667555374638</v>
      </c>
      <c r="F43" s="12"/>
    </row>
    <row r="44" spans="1:6" x14ac:dyDescent="0.35">
      <c r="A44" s="4" t="s">
        <v>36</v>
      </c>
      <c r="B44" s="19">
        <v>0.7</v>
      </c>
      <c r="C44" s="19"/>
      <c r="D44" s="21">
        <f t="shared" si="0"/>
        <v>0.7</v>
      </c>
      <c r="E44" s="25">
        <v>0.53676643060309215</v>
      </c>
      <c r="F44" s="12"/>
    </row>
    <row r="45" spans="1:6" x14ac:dyDescent="0.35">
      <c r="A45" s="4" t="s">
        <v>80</v>
      </c>
      <c r="B45" s="19">
        <v>0.2</v>
      </c>
      <c r="C45" s="19"/>
      <c r="D45" s="21">
        <f t="shared" si="0"/>
        <v>0.2</v>
      </c>
      <c r="E45" s="25">
        <v>0.68970262910999136</v>
      </c>
      <c r="F45" s="12"/>
    </row>
    <row r="46" spans="1:6" x14ac:dyDescent="0.35">
      <c r="A46" s="4" t="s">
        <v>37</v>
      </c>
      <c r="B46" s="19">
        <v>0.31</v>
      </c>
      <c r="C46" s="19"/>
      <c r="D46" s="21">
        <f t="shared" si="0"/>
        <v>0.31</v>
      </c>
      <c r="E46" s="25">
        <v>0.76296998174020092</v>
      </c>
      <c r="F46" s="12"/>
    </row>
    <row r="47" spans="1:6" x14ac:dyDescent="0.35">
      <c r="A47" s="4" t="s">
        <v>74</v>
      </c>
      <c r="B47" s="19">
        <v>0.25</v>
      </c>
      <c r="C47" s="19"/>
      <c r="D47" s="21">
        <f t="shared" si="0"/>
        <v>0.25</v>
      </c>
      <c r="E47" s="25">
        <v>0.34530907063213639</v>
      </c>
      <c r="F47" s="12"/>
    </row>
    <row r="48" spans="1:6" x14ac:dyDescent="0.35">
      <c r="A48" s="4" t="s">
        <v>38</v>
      </c>
      <c r="B48" s="19">
        <v>0.33</v>
      </c>
      <c r="C48" s="19"/>
      <c r="D48" s="21">
        <f t="shared" si="0"/>
        <v>0.33</v>
      </c>
      <c r="E48" s="25">
        <v>0.81234589116731049</v>
      </c>
      <c r="F48" s="12"/>
    </row>
    <row r="49" spans="1:6" x14ac:dyDescent="0.35">
      <c r="A49" s="4" t="s">
        <v>39</v>
      </c>
      <c r="B49" s="19">
        <v>0.06</v>
      </c>
      <c r="C49" s="19"/>
      <c r="D49" s="21">
        <f t="shared" si="0"/>
        <v>0.06</v>
      </c>
      <c r="E49" s="25">
        <v>0.29272117449644675</v>
      </c>
      <c r="F49" s="12"/>
    </row>
    <row r="50" spans="1:6" x14ac:dyDescent="0.35">
      <c r="A50" s="4" t="s">
        <v>40</v>
      </c>
      <c r="B50" s="19">
        <v>0.25</v>
      </c>
      <c r="C50" s="19"/>
      <c r="D50" s="21">
        <f t="shared" si="0"/>
        <v>0.25</v>
      </c>
      <c r="E50" s="25">
        <v>0.42847315134746483</v>
      </c>
      <c r="F50" s="12"/>
    </row>
    <row r="51" spans="1:6" x14ac:dyDescent="0.35">
      <c r="A51" s="4" t="s">
        <v>41</v>
      </c>
      <c r="B51" s="19">
        <v>1</v>
      </c>
      <c r="C51" s="19"/>
      <c r="D51" s="21">
        <f t="shared" si="0"/>
        <v>1</v>
      </c>
      <c r="E51" s="25">
        <v>1.0940082870471466</v>
      </c>
      <c r="F51" s="12"/>
    </row>
    <row r="52" spans="1:6" x14ac:dyDescent="0.35">
      <c r="A52" s="4" t="s">
        <v>42</v>
      </c>
      <c r="B52" s="19">
        <v>0.5</v>
      </c>
      <c r="C52" s="19"/>
      <c r="D52" s="21">
        <f t="shared" si="0"/>
        <v>0.5</v>
      </c>
      <c r="E52" s="25">
        <v>0.46569129670028103</v>
      </c>
      <c r="F52" s="12"/>
    </row>
    <row r="53" spans="1:6" x14ac:dyDescent="0.35">
      <c r="A53" s="4" t="s">
        <v>43</v>
      </c>
      <c r="B53" s="19">
        <v>0.2</v>
      </c>
      <c r="C53" s="19"/>
      <c r="D53" s="21">
        <f t="shared" si="0"/>
        <v>0.2</v>
      </c>
      <c r="E53" s="25">
        <v>0.63554959769589026</v>
      </c>
      <c r="F53" s="12"/>
    </row>
    <row r="54" spans="1:6" x14ac:dyDescent="0.35">
      <c r="A54" s="4" t="s">
        <v>44</v>
      </c>
      <c r="B54" s="19">
        <v>0.85</v>
      </c>
      <c r="C54" s="19"/>
      <c r="D54" s="21">
        <f t="shared" si="0"/>
        <v>0.85</v>
      </c>
      <c r="E54" s="25">
        <v>2.0241216701375229</v>
      </c>
      <c r="F54" s="12"/>
    </row>
    <row r="55" spans="1:6" x14ac:dyDescent="0.35">
      <c r="A55" s="4" t="s">
        <v>45</v>
      </c>
      <c r="B55" s="19">
        <v>0.8</v>
      </c>
      <c r="C55" s="19"/>
      <c r="D55" s="21">
        <f t="shared" si="0"/>
        <v>0.8</v>
      </c>
      <c r="E55" s="25">
        <v>0.57249149773452235</v>
      </c>
      <c r="F55" s="12"/>
    </row>
    <row r="56" spans="1:6" x14ac:dyDescent="0.35">
      <c r="A56" s="4" t="s">
        <v>46</v>
      </c>
      <c r="B56" s="19">
        <v>0.52</v>
      </c>
      <c r="C56" s="19"/>
      <c r="D56" s="21">
        <f t="shared" si="0"/>
        <v>0.52</v>
      </c>
      <c r="E56" s="25">
        <v>0.48350832287870155</v>
      </c>
      <c r="F56" s="12"/>
    </row>
    <row r="57" spans="1:6" x14ac:dyDescent="0.35">
      <c r="A57" s="5" t="s">
        <v>81</v>
      </c>
      <c r="B57" s="19">
        <v>1</v>
      </c>
      <c r="C57" s="19"/>
      <c r="D57" s="21">
        <f t="shared" si="0"/>
        <v>1</v>
      </c>
      <c r="E57" s="25">
        <v>2.5116248391837384</v>
      </c>
      <c r="F57" s="12"/>
    </row>
    <row r="58" spans="1:6" x14ac:dyDescent="0.35">
      <c r="A58" s="4" t="s">
        <v>47</v>
      </c>
      <c r="B58" s="15">
        <v>0.5</v>
      </c>
      <c r="C58" s="15"/>
      <c r="D58" s="21">
        <f t="shared" si="0"/>
        <v>0.5</v>
      </c>
      <c r="E58" s="25">
        <v>0.35621276763162568</v>
      </c>
      <c r="F58" s="12"/>
    </row>
    <row r="59" spans="1:6" x14ac:dyDescent="0.35">
      <c r="A59" s="4" t="s">
        <v>48</v>
      </c>
      <c r="B59" s="19">
        <v>1</v>
      </c>
      <c r="C59" s="19"/>
      <c r="D59" s="21">
        <f t="shared" si="0"/>
        <v>1</v>
      </c>
      <c r="E59" s="25">
        <v>1.8647101749800725</v>
      </c>
      <c r="F59" s="12"/>
    </row>
    <row r="60" spans="1:6" x14ac:dyDescent="0.35">
      <c r="A60" s="4" t="s">
        <v>71</v>
      </c>
      <c r="B60" s="19">
        <v>0.1</v>
      </c>
      <c r="C60" s="19"/>
      <c r="D60" s="21">
        <f t="shared" si="0"/>
        <v>0.1</v>
      </c>
      <c r="E60" s="25">
        <v>0.33818853409057847</v>
      </c>
      <c r="F60" s="12"/>
    </row>
    <row r="61" spans="1:6" x14ac:dyDescent="0.35">
      <c r="A61" s="4" t="s">
        <v>49</v>
      </c>
      <c r="B61" s="19">
        <v>0.55000000000000004</v>
      </c>
      <c r="C61" s="19"/>
      <c r="D61" s="21">
        <f t="shared" si="0"/>
        <v>0.55000000000000004</v>
      </c>
      <c r="E61" s="25">
        <v>0.89667907183217965</v>
      </c>
      <c r="F61" s="12"/>
    </row>
    <row r="62" spans="1:6" x14ac:dyDescent="0.35">
      <c r="A62" s="4" t="s">
        <v>67</v>
      </c>
      <c r="B62" s="19">
        <v>7</v>
      </c>
      <c r="C62" s="19">
        <v>5</v>
      </c>
      <c r="D62" s="21">
        <f>B62+C62</f>
        <v>12</v>
      </c>
      <c r="E62" s="26">
        <v>9.58</v>
      </c>
      <c r="F62" s="12"/>
    </row>
    <row r="63" spans="1:6" ht="15" x14ac:dyDescent="0.35">
      <c r="A63" s="7" t="s">
        <v>86</v>
      </c>
      <c r="B63" s="15">
        <f>9/40</f>
        <v>0.22500000000000001</v>
      </c>
      <c r="C63" s="15"/>
      <c r="D63" s="21">
        <f t="shared" si="0"/>
        <v>0.22500000000000001</v>
      </c>
      <c r="E63" s="25">
        <v>0.43977715044782767</v>
      </c>
      <c r="F63" s="12"/>
    </row>
    <row r="64" spans="1:6" x14ac:dyDescent="0.35">
      <c r="A64" s="4" t="s">
        <v>50</v>
      </c>
      <c r="B64" s="19">
        <v>0.25</v>
      </c>
      <c r="C64" s="19"/>
      <c r="D64" s="21">
        <f t="shared" si="0"/>
        <v>0.25</v>
      </c>
      <c r="E64" s="25">
        <v>0.42160403693919568</v>
      </c>
      <c r="F64" s="12"/>
    </row>
    <row r="65" spans="1:6" x14ac:dyDescent="0.35">
      <c r="A65" s="4" t="s">
        <v>51</v>
      </c>
      <c r="B65" s="15">
        <v>0.5</v>
      </c>
      <c r="C65" s="15"/>
      <c r="D65" s="21">
        <f t="shared" si="0"/>
        <v>0.5</v>
      </c>
      <c r="E65" s="25">
        <v>0.76205894836128474</v>
      </c>
      <c r="F65" s="12"/>
    </row>
    <row r="66" spans="1:6" x14ac:dyDescent="0.35">
      <c r="A66" s="4" t="s">
        <v>52</v>
      </c>
      <c r="B66" s="19">
        <f>6/160</f>
        <v>3.7499999999999999E-2</v>
      </c>
      <c r="C66" s="19"/>
      <c r="D66" s="21">
        <f t="shared" ref="D66:D78" si="1">B66+C66</f>
        <v>3.7499999999999999E-2</v>
      </c>
      <c r="E66" s="25">
        <v>0.32207936602134973</v>
      </c>
      <c r="F66" s="12"/>
    </row>
    <row r="67" spans="1:6" x14ac:dyDescent="0.35">
      <c r="A67" s="4" t="s">
        <v>68</v>
      </c>
      <c r="B67" s="19">
        <v>3</v>
      </c>
      <c r="C67" s="19">
        <v>3</v>
      </c>
      <c r="D67" s="21">
        <f t="shared" si="1"/>
        <v>6</v>
      </c>
      <c r="E67" s="25">
        <v>4.6890806537560978</v>
      </c>
      <c r="F67" s="12"/>
    </row>
    <row r="68" spans="1:6" x14ac:dyDescent="0.35">
      <c r="A68" s="4" t="s">
        <v>53</v>
      </c>
      <c r="B68" s="19">
        <v>0.25</v>
      </c>
      <c r="C68" s="19"/>
      <c r="D68" s="21">
        <f t="shared" si="1"/>
        <v>0.25</v>
      </c>
      <c r="E68" s="25">
        <v>0.37422767421896719</v>
      </c>
      <c r="F68" s="12"/>
    </row>
    <row r="69" spans="1:6" x14ac:dyDescent="0.35">
      <c r="A69" s="5" t="s">
        <v>65</v>
      </c>
      <c r="B69" s="19">
        <f>17.5/40</f>
        <v>0.4375</v>
      </c>
      <c r="C69" s="19"/>
      <c r="D69" s="21">
        <f t="shared" si="1"/>
        <v>0.4375</v>
      </c>
      <c r="E69" s="25">
        <v>0.54284624174552676</v>
      </c>
      <c r="F69" s="12"/>
    </row>
    <row r="70" spans="1:6" x14ac:dyDescent="0.35">
      <c r="A70" s="4" t="s">
        <v>54</v>
      </c>
      <c r="B70" s="15">
        <f>16/40</f>
        <v>0.4</v>
      </c>
      <c r="C70" s="15"/>
      <c r="D70" s="21">
        <f t="shared" si="1"/>
        <v>0.4</v>
      </c>
      <c r="E70" s="25">
        <v>0.85116067897375236</v>
      </c>
      <c r="F70" s="12"/>
    </row>
    <row r="71" spans="1:6" x14ac:dyDescent="0.35">
      <c r="A71" s="4" t="s">
        <v>55</v>
      </c>
      <c r="B71" s="19">
        <v>3</v>
      </c>
      <c r="C71" s="19">
        <v>1.6</v>
      </c>
      <c r="D71" s="21">
        <f t="shared" si="1"/>
        <v>4.5999999999999996</v>
      </c>
      <c r="E71" s="25">
        <v>2.883586484713792</v>
      </c>
      <c r="F71" s="12"/>
    </row>
    <row r="72" spans="1:6" x14ac:dyDescent="0.35">
      <c r="A72" s="4" t="s">
        <v>56</v>
      </c>
      <c r="B72" s="15">
        <v>0.1</v>
      </c>
      <c r="C72" s="15"/>
      <c r="D72" s="21">
        <f t="shared" si="1"/>
        <v>0.1</v>
      </c>
      <c r="E72" s="25">
        <v>0.31720014629098581</v>
      </c>
      <c r="F72" s="12"/>
    </row>
    <row r="73" spans="1:6" x14ac:dyDescent="0.35">
      <c r="A73" s="4" t="s">
        <v>57</v>
      </c>
      <c r="B73" s="19">
        <v>0.85</v>
      </c>
      <c r="C73" s="19"/>
      <c r="D73" s="21">
        <f t="shared" si="1"/>
        <v>0.85</v>
      </c>
      <c r="E73" s="25">
        <v>0.81555552325176983</v>
      </c>
      <c r="F73" s="12"/>
    </row>
    <row r="74" spans="1:6" x14ac:dyDescent="0.35">
      <c r="A74" s="4" t="s">
        <v>58</v>
      </c>
      <c r="B74" s="19">
        <v>0.28999999999999998</v>
      </c>
      <c r="C74" s="19"/>
      <c r="D74" s="21">
        <f t="shared" si="1"/>
        <v>0.28999999999999998</v>
      </c>
      <c r="E74" s="25">
        <v>0.37121367280496942</v>
      </c>
      <c r="F74" s="12"/>
    </row>
    <row r="75" spans="1:6" x14ac:dyDescent="0.35">
      <c r="A75" s="4" t="s">
        <v>72</v>
      </c>
      <c r="B75" s="19">
        <v>0.05</v>
      </c>
      <c r="C75" s="19"/>
      <c r="D75" s="21">
        <f t="shared" si="1"/>
        <v>0.05</v>
      </c>
      <c r="E75" s="25">
        <v>0.38632310226916744</v>
      </c>
      <c r="F75" s="12"/>
    </row>
    <row r="76" spans="1:6" x14ac:dyDescent="0.35">
      <c r="A76" s="4" t="s">
        <v>59</v>
      </c>
      <c r="B76" s="19">
        <v>2</v>
      </c>
      <c r="C76" s="19">
        <v>0.5</v>
      </c>
      <c r="D76" s="21">
        <f t="shared" si="1"/>
        <v>2.5</v>
      </c>
      <c r="E76" s="25">
        <v>1.994806697120119</v>
      </c>
      <c r="F76" s="13"/>
    </row>
    <row r="77" spans="1:6" x14ac:dyDescent="0.35">
      <c r="A77" s="4" t="s">
        <v>60</v>
      </c>
      <c r="B77" s="19">
        <f>18/40</f>
        <v>0.45</v>
      </c>
      <c r="C77" s="19"/>
      <c r="D77" s="21">
        <f t="shared" si="1"/>
        <v>0.45</v>
      </c>
      <c r="E77" s="25">
        <v>0.70765873072462382</v>
      </c>
      <c r="F77" s="12"/>
    </row>
    <row r="78" spans="1:6" x14ac:dyDescent="0.35">
      <c r="A78" s="4" t="s">
        <v>61</v>
      </c>
      <c r="B78" s="15">
        <v>0.05</v>
      </c>
      <c r="C78" s="15"/>
      <c r="D78" s="21">
        <f t="shared" si="1"/>
        <v>0.05</v>
      </c>
      <c r="E78" s="25">
        <v>0.32056454495047315</v>
      </c>
      <c r="F78" s="12"/>
    </row>
    <row r="79" spans="1:6" ht="15" thickBot="1" x14ac:dyDescent="0.4">
      <c r="A79" s="8" t="s">
        <v>62</v>
      </c>
      <c r="B79" s="20">
        <f>SUM(B3:B78)</f>
        <v>54.38</v>
      </c>
      <c r="C79" s="20">
        <f>SUM(C3:C78)</f>
        <v>11.65</v>
      </c>
      <c r="D79" s="20">
        <f>SUM(D3:D78)</f>
        <v>66.03</v>
      </c>
      <c r="E79" s="23">
        <f>SUM(E3:E78)</f>
        <v>82.292451468189952</v>
      </c>
      <c r="F79" s="14"/>
    </row>
    <row r="80" spans="1:6" x14ac:dyDescent="0.35">
      <c r="A80" s="9" t="s">
        <v>78</v>
      </c>
      <c r="B80" s="10"/>
      <c r="C80" s="10"/>
      <c r="D80" s="10"/>
      <c r="E80" s="38" t="s">
        <v>87</v>
      </c>
    </row>
    <row r="81" spans="1:6" x14ac:dyDescent="0.35">
      <c r="A81" s="9" t="s">
        <v>82</v>
      </c>
      <c r="B81" s="10"/>
      <c r="C81" s="10"/>
      <c r="D81" s="10"/>
      <c r="E81" s="11"/>
      <c r="F81" s="24"/>
    </row>
    <row r="82" spans="1:6" x14ac:dyDescent="0.35">
      <c r="A82" s="32" t="s">
        <v>83</v>
      </c>
      <c r="B82" s="33"/>
      <c r="C82" s="33"/>
      <c r="D82" s="33"/>
      <c r="E82" s="34"/>
    </row>
    <row r="83" spans="1:6" ht="35.5" customHeight="1" x14ac:dyDescent="0.35">
      <c r="A83" s="35" t="s">
        <v>79</v>
      </c>
      <c r="B83" s="36"/>
      <c r="C83" s="36"/>
      <c r="D83" s="36"/>
      <c r="E83" s="37"/>
    </row>
    <row r="84" spans="1:6" ht="17.5" customHeight="1" x14ac:dyDescent="0.35"/>
  </sheetData>
  <mergeCells count="4">
    <mergeCell ref="A1:A2"/>
    <mergeCell ref="B1:E1"/>
    <mergeCell ref="A82:E82"/>
    <mergeCell ref="A83:E83"/>
  </mergeCells>
  <conditionalFormatting sqref="A79:D79 E48:E79 C3:E4 D6:E20 C21:E24 D25:E38 D48:D49 C50:D59 D60:D74 C75:D75 D76:D78 A5:E5 A3:A4 A6:A38 A48:A73 A75:A78 A39:E46">
    <cfRule type="expression" dxfId="16" priority="22">
      <formula>MOD(ROW(),2)=0</formula>
    </cfRule>
  </conditionalFormatting>
  <conditionalFormatting sqref="A47 D47">
    <cfRule type="expression" dxfId="15" priority="21">
      <formula>MOD(ROW(),2)=0</formula>
    </cfRule>
  </conditionalFormatting>
  <conditionalFormatting sqref="A74 C74">
    <cfRule type="expression" dxfId="14" priority="20">
      <formula>MOD(ROW(),2)=0</formula>
    </cfRule>
  </conditionalFormatting>
  <conditionalFormatting sqref="E47">
    <cfRule type="expression" dxfId="13" priority="18">
      <formula>MOD(ROW(),2)=0</formula>
    </cfRule>
  </conditionalFormatting>
  <conditionalFormatting sqref="B3:B4">
    <cfRule type="expression" dxfId="12" priority="13">
      <formula>MOD(ROW(),2)=0</formula>
    </cfRule>
  </conditionalFormatting>
  <conditionalFormatting sqref="B76:C78">
    <cfRule type="expression" dxfId="11" priority="1">
      <formula>MOD(ROW(),2)=0</formula>
    </cfRule>
  </conditionalFormatting>
  <conditionalFormatting sqref="B6:C10">
    <cfRule type="expression" dxfId="10" priority="12">
      <formula>MOD(ROW(),2)=0</formula>
    </cfRule>
  </conditionalFormatting>
  <conditionalFormatting sqref="B11:C13">
    <cfRule type="expression" dxfId="9" priority="11">
      <formula>MOD(ROW(),2)=0</formula>
    </cfRule>
  </conditionalFormatting>
  <conditionalFormatting sqref="B14:C20">
    <cfRule type="expression" dxfId="8" priority="10">
      <formula>MOD(ROW(),2)=0</formula>
    </cfRule>
  </conditionalFormatting>
  <conditionalFormatting sqref="B21:B24">
    <cfRule type="expression" dxfId="7" priority="9">
      <formula>MOD(ROW(),2)=0</formula>
    </cfRule>
  </conditionalFormatting>
  <conditionalFormatting sqref="B48:C49 B25:C38">
    <cfRule type="expression" dxfId="6" priority="8">
      <formula>MOD(ROW(),2)=0</formula>
    </cfRule>
  </conditionalFormatting>
  <conditionalFormatting sqref="B47:C47">
    <cfRule type="expression" dxfId="5" priority="7">
      <formula>MOD(ROW(),2)=0</formula>
    </cfRule>
  </conditionalFormatting>
  <conditionalFormatting sqref="B50:B51">
    <cfRule type="expression" dxfId="4" priority="6">
      <formula>MOD(ROW(),2)=0</formula>
    </cfRule>
  </conditionalFormatting>
  <conditionalFormatting sqref="B52:B59">
    <cfRule type="expression" dxfId="3" priority="5">
      <formula>MOD(ROW(),2)=0</formula>
    </cfRule>
  </conditionalFormatting>
  <conditionalFormatting sqref="B60:C73">
    <cfRule type="expression" dxfId="2" priority="4">
      <formula>MOD(ROW(),2)=0</formula>
    </cfRule>
  </conditionalFormatting>
  <conditionalFormatting sqref="B75">
    <cfRule type="expression" dxfId="1" priority="3">
      <formula>MOD(ROW(),2)=0</formula>
    </cfRule>
  </conditionalFormatting>
  <conditionalFormatting sqref="B74">
    <cfRule type="expression" dxfId="0" priority="2">
      <formula>MOD(ROW(),2)=0</formula>
    </cfRule>
  </conditionalFormatting>
  <pageMargins left="0.45" right="0.4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2020</vt:lpstr>
      <vt:lpstr>'2020'!Print_Titles</vt:lpstr>
    </vt:vector>
  </TitlesOfParts>
  <Company>Admin for the Courts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Jensen, Charlotte</dc:creator>
  <cp:lastModifiedBy>Pardee, Michelle</cp:lastModifiedBy>
  <cp:lastPrinted>2020-10-09T22:08:56Z</cp:lastPrinted>
  <dcterms:created xsi:type="dcterms:W3CDTF">2018-10-05T19:03:23Z</dcterms:created>
  <dcterms:modified xsi:type="dcterms:W3CDTF">2020-11-20T21:17:40Z</dcterms:modified>
</cp:coreProperties>
</file>