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Court Business Information-Reporting\Judicial Needs\2020 JNE\"/>
    </mc:Choice>
  </mc:AlternateContent>
  <bookViews>
    <workbookView xWindow="0" yWindow="0" windowWidth="12930" windowHeight="10560"/>
  </bookViews>
  <sheets>
    <sheet name="2020" sheetId="1" r:id="rId1"/>
  </sheets>
  <definedNames>
    <definedName name="_xlnm.Print_Area" localSheetId="0">'2020'!$A$1:$F$48</definedName>
    <definedName name="_xlnm.Print_Titles" localSheetId="0">'2020'!$A:$A,'2020'!$1:$2</definedName>
  </definedNames>
  <calcPr calcId="152511"/>
</workbook>
</file>

<file path=xl/calcChain.xml><?xml version="1.0" encoding="utf-8"?>
<calcChain xmlns="http://schemas.openxmlformats.org/spreadsheetml/2006/main">
  <c r="F46" i="1" l="1"/>
  <c r="D13" i="1" l="1"/>
  <c r="C26" i="1"/>
  <c r="B3" i="1"/>
  <c r="E24" i="1" l="1"/>
  <c r="E9" i="1" l="1"/>
  <c r="E10" i="1"/>
  <c r="E11" i="1"/>
  <c r="D46" i="1" l="1"/>
  <c r="B46" i="1" l="1"/>
  <c r="E27" i="1" l="1"/>
  <c r="E13" i="1"/>
  <c r="E3" i="1"/>
  <c r="C46" i="1" l="1"/>
  <c r="E46" i="1" l="1"/>
  <c r="E5" i="1" l="1"/>
  <c r="E6" i="1"/>
  <c r="E8" i="1"/>
  <c r="E7" i="1"/>
  <c r="E12" i="1"/>
  <c r="E14" i="1"/>
  <c r="E15" i="1"/>
  <c r="E16" i="1"/>
  <c r="E17" i="1"/>
  <c r="E18" i="1"/>
  <c r="E19" i="1"/>
  <c r="E20" i="1"/>
  <c r="E21" i="1"/>
  <c r="E26" i="1"/>
  <c r="E22" i="1"/>
  <c r="E28" i="1"/>
  <c r="E30" i="1"/>
  <c r="E29" i="1"/>
  <c r="E32" i="1"/>
  <c r="E33" i="1"/>
  <c r="E34" i="1"/>
  <c r="E35" i="1"/>
  <c r="E37" i="1"/>
  <c r="E31" i="1"/>
  <c r="E38" i="1"/>
  <c r="E39" i="1"/>
  <c r="E40" i="1"/>
  <c r="E23" i="1"/>
  <c r="E41" i="1"/>
  <c r="E42" i="1"/>
  <c r="E25" i="1"/>
  <c r="E43" i="1"/>
  <c r="E44" i="1"/>
  <c r="E45" i="1"/>
  <c r="E4" i="1"/>
</calcChain>
</file>

<file path=xl/sharedStrings.xml><?xml version="1.0" encoding="utf-8"?>
<sst xmlns="http://schemas.openxmlformats.org/spreadsheetml/2006/main" count="53" uniqueCount="53">
  <si>
    <t>Judges</t>
  </si>
  <si>
    <t>Commissioners and Magistrates</t>
  </si>
  <si>
    <t>Lewis County</t>
  </si>
  <si>
    <t>Total Judicial Officers</t>
  </si>
  <si>
    <t>Kittitas County Lower</t>
  </si>
  <si>
    <t xml:space="preserve">Lincoln County  </t>
  </si>
  <si>
    <t xml:space="preserve">Benton County    </t>
  </si>
  <si>
    <t xml:space="preserve">Douglas County    </t>
  </si>
  <si>
    <t xml:space="preserve">Franklin County    </t>
  </si>
  <si>
    <t xml:space="preserve">Garfield County    </t>
  </si>
  <si>
    <t xml:space="preserve">Grays Harbor County    </t>
  </si>
  <si>
    <t xml:space="preserve">Kitsap County      </t>
  </si>
  <si>
    <t xml:space="preserve">Pierce County    </t>
  </si>
  <si>
    <t xml:space="preserve">Skagit County       </t>
  </si>
  <si>
    <t xml:space="preserve">Spokane County    </t>
  </si>
  <si>
    <t xml:space="preserve">Stevens County    </t>
  </si>
  <si>
    <t xml:space="preserve">Whatcom County    </t>
  </si>
  <si>
    <t xml:space="preserve">Whitman County    </t>
  </si>
  <si>
    <t>Statewide Total</t>
  </si>
  <si>
    <t>King County</t>
  </si>
  <si>
    <t>Columbia County</t>
  </si>
  <si>
    <t xml:space="preserve">Yakima County  </t>
  </si>
  <si>
    <t xml:space="preserve">Pend Oreille County    </t>
  </si>
  <si>
    <t xml:space="preserve">Ferry County     </t>
  </si>
  <si>
    <t>Mason County</t>
  </si>
  <si>
    <t>San Juan County</t>
  </si>
  <si>
    <t xml:space="preserve">Walla Walla County    </t>
  </si>
  <si>
    <t>Pacific County  North</t>
  </si>
  <si>
    <t xml:space="preserve">Snohomish County </t>
  </si>
  <si>
    <t xml:space="preserve">Wahkiakum County </t>
  </si>
  <si>
    <t>Kittitas County Upper</t>
  </si>
  <si>
    <r>
      <t>Total Estimated Judge Need</t>
    </r>
    <r>
      <rPr>
        <b/>
        <vertAlign val="superscript"/>
        <sz val="11"/>
        <rFont val="Microsoft Sans Serif"/>
        <family val="2"/>
      </rPr>
      <t>2</t>
    </r>
  </si>
  <si>
    <r>
      <t>Pacific County  South</t>
    </r>
    <r>
      <rPr>
        <sz val="10"/>
        <rFont val="Calibri"/>
        <family val="2"/>
      </rPr>
      <t xml:space="preserve"> </t>
    </r>
  </si>
  <si>
    <t xml:space="preserve">Klickitat East </t>
  </si>
  <si>
    <t>Island County</t>
  </si>
  <si>
    <t xml:space="preserve">Klickitat West </t>
  </si>
  <si>
    <r>
      <t>Okanogan County</t>
    </r>
    <r>
      <rPr>
        <sz val="10"/>
        <rFont val="Calibri"/>
        <family val="2"/>
      </rPr>
      <t xml:space="preserve"> </t>
    </r>
  </si>
  <si>
    <t xml:space="preserve">Grant County </t>
  </si>
  <si>
    <t xml:space="preserve">Cowlitz County </t>
  </si>
  <si>
    <t>Asotin County</t>
  </si>
  <si>
    <t>Chelan County</t>
  </si>
  <si>
    <t xml:space="preserve">Clark County </t>
  </si>
  <si>
    <t xml:space="preserve">Skamania County   </t>
  </si>
  <si>
    <r>
      <t xml:space="preserve">Adams County </t>
    </r>
    <r>
      <rPr>
        <vertAlign val="superscript"/>
        <sz val="11"/>
        <rFont val="Calibri"/>
        <family val="2"/>
      </rPr>
      <t>3</t>
    </r>
  </si>
  <si>
    <t>Clallam County II</t>
  </si>
  <si>
    <t xml:space="preserve">Time Spent as Superior Court  Commissioner </t>
  </si>
  <si>
    <r>
      <t>District Courts:  Judicial Needs Estimates by Full-time Equivalents
 2020 Projected Filings</t>
    </r>
    <r>
      <rPr>
        <b/>
        <vertAlign val="superscript"/>
        <sz val="11"/>
        <rFont val="Arial"/>
        <family val="2"/>
      </rPr>
      <t>1</t>
    </r>
  </si>
  <si>
    <t xml:space="preserve">Thurston County </t>
  </si>
  <si>
    <r>
      <t xml:space="preserve">Clallam I </t>
    </r>
    <r>
      <rPr>
        <vertAlign val="superscript"/>
        <sz val="11"/>
        <rFont val="Calibri"/>
        <family val="2"/>
      </rPr>
      <t>4</t>
    </r>
  </si>
  <si>
    <r>
      <rPr>
        <b/>
        <sz val="14"/>
        <rFont val="Microsoft Sans Serif"/>
        <family val="2"/>
      </rPr>
      <t xml:space="preserve">District Court 
 </t>
    </r>
    <r>
      <rPr>
        <sz val="14"/>
        <rFont val="Microsoft Sans Serif"/>
        <family val="2"/>
      </rPr>
      <t xml:space="preserve">                                    </t>
    </r>
    <r>
      <rPr>
        <sz val="11"/>
        <rFont val="Microsoft Sans Serif"/>
        <family val="2"/>
      </rPr>
      <t xml:space="preserve">                                           </t>
    </r>
  </si>
  <si>
    <r>
      <t xml:space="preserve">Jefferson County </t>
    </r>
    <r>
      <rPr>
        <vertAlign val="superscript"/>
        <sz val="11"/>
        <rFont val="Calibri"/>
        <family val="2"/>
      </rPr>
      <t>5</t>
    </r>
  </si>
  <si>
    <r>
      <t xml:space="preserve">Staffing levels are those in effect on 12/31/2019.  Counts are full-time equivalent employees (FTEs).                            </t>
    </r>
    <r>
      <rPr>
        <sz val="11"/>
        <rFont val="Calibri"/>
        <family val="2"/>
      </rPr>
      <t xml:space="preserve">
</t>
    </r>
  </si>
  <si>
    <r>
      <rPr>
        <vertAlign val="superscript"/>
        <sz val="11"/>
        <rFont val="Calibri"/>
        <family val="2"/>
        <scheme val="minor"/>
      </rPr>
      <t>1</t>
    </r>
    <r>
      <rPr>
        <sz val="11"/>
        <rFont val="Calibri"/>
        <family val="2"/>
        <scheme val="minor"/>
      </rPr>
      <t xml:space="preserve"> Year 2020 projected filings are based on the previous five-year filing trends of the various case types in a given court. Any vehicle-related violations (parking, photo-radar and toll citations) that were not entered into the statewide Judicial Information System (JIS) are excluded from filing counts.
</t>
    </r>
    <r>
      <rPr>
        <vertAlign val="superscript"/>
        <sz val="11"/>
        <rFont val="Calibri"/>
        <family val="2"/>
        <scheme val="minor"/>
      </rPr>
      <t>2</t>
    </r>
    <r>
      <rPr>
        <sz val="11"/>
        <rFont val="Calibri"/>
        <family val="2"/>
        <scheme val="minor"/>
      </rPr>
      <t xml:space="preserve"> Need estimates represent the estimated number of judge positions needed, as required by RCW 2.56.030(11). They are based on the previous five years of data for the number of total judicial officers and case resolutions.
</t>
    </r>
    <r>
      <rPr>
        <vertAlign val="superscript"/>
        <sz val="11"/>
        <rFont val="Calibri"/>
        <family val="2"/>
        <scheme val="minor"/>
      </rPr>
      <t>3</t>
    </r>
    <r>
      <rPr>
        <sz val="11"/>
        <rFont val="Calibri"/>
        <family val="2"/>
        <scheme val="minor"/>
      </rPr>
      <t xml:space="preserve"> Prior to 2019, Adams County was separated out by Othello and Ritzville, but are now one judicial district.
</t>
    </r>
    <r>
      <rPr>
        <vertAlign val="superscript"/>
        <sz val="11"/>
        <rFont val="Calibri"/>
        <family val="2"/>
        <scheme val="minor"/>
      </rPr>
      <t>4</t>
    </r>
    <r>
      <rPr>
        <sz val="11"/>
        <rFont val="Calibri"/>
        <family val="2"/>
        <scheme val="minor"/>
      </rPr>
      <t xml:space="preserve"> Clallam County I has .5 FTE Commissioner authorized but not filled.
</t>
    </r>
    <r>
      <rPr>
        <vertAlign val="superscript"/>
        <sz val="11"/>
        <rFont val="Calibri"/>
        <family val="2"/>
        <scheme val="minor"/>
      </rPr>
      <t>5</t>
    </r>
    <r>
      <rPr>
        <sz val="11"/>
        <rFont val="Calibri"/>
        <family val="2"/>
        <scheme val="minor"/>
      </rPr>
      <t xml:space="preserve"> Jefferson County has .25 FTE Commissioner authorizied but not filled. 
</t>
    </r>
    <r>
      <rPr>
        <sz val="9"/>
        <rFont val="Calibri"/>
        <family val="2"/>
        <scheme val="minor"/>
      </rPr>
      <t>Revised Okanogan and both Pacific Counties Judge amounts December 2020</t>
    </r>
    <r>
      <rPr>
        <sz val="11"/>
        <rFont val="Calibri"/>
        <family val="2"/>
        <scheme val="minor"/>
      </rPr>
      <t xml:space="preserve">
</t>
    </r>
    <r>
      <rPr>
        <vertAlign val="superscript"/>
        <sz val="10"/>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</si>
</sst>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Microsoft Sans Serif"/>
    </font>
    <font>
      <sz val="11"/>
      <color theme="1"/>
      <name val="Calibri"/>
      <family val="2"/>
      <scheme val="minor"/>
    </font>
    <font>
      <sz val="10"/>
      <name val="MS Sans Serif"/>
      <family val="2"/>
    </font>
    <font>
      <sz val="10"/>
      <name val="Microsoft Sans Serif"/>
      <family val="2"/>
    </font>
    <font>
      <sz val="11"/>
      <color theme="1"/>
      <name val="Calibri"/>
      <family val="2"/>
    </font>
    <font>
      <sz val="11"/>
      <name val="Calibri"/>
      <family val="2"/>
    </font>
    <font>
      <sz val="11"/>
      <name val="Microsoft Sans Serif"/>
      <family val="2"/>
    </font>
    <font>
      <sz val="11"/>
      <color rgb="FFFF0000"/>
      <name val="Calibri"/>
      <family val="2"/>
    </font>
    <font>
      <sz val="10"/>
      <name val="Calibri"/>
      <family val="2"/>
    </font>
    <font>
      <sz val="14"/>
      <name val="Microsoft Sans Serif"/>
      <family val="2"/>
    </font>
    <font>
      <b/>
      <sz val="14"/>
      <name val="Microsoft Sans Serif"/>
      <family val="2"/>
    </font>
    <font>
      <b/>
      <sz val="11"/>
      <name val="Arial"/>
      <family val="2"/>
    </font>
    <font>
      <b/>
      <vertAlign val="superscript"/>
      <sz val="11"/>
      <name val="Arial"/>
      <family val="2"/>
    </font>
    <font>
      <b/>
      <sz val="11"/>
      <color theme="1"/>
      <name val="Calibri"/>
      <family val="2"/>
    </font>
    <font>
      <b/>
      <vertAlign val="superscript"/>
      <sz val="11"/>
      <name val="Microsoft Sans Serif"/>
      <family val="2"/>
    </font>
    <font>
      <vertAlign val="superscript"/>
      <sz val="10"/>
      <name val="Arial"/>
      <family val="2"/>
    </font>
    <font>
      <vertAlign val="superscript"/>
      <sz val="11"/>
      <name val="Calibri"/>
      <family val="2"/>
    </font>
    <font>
      <sz val="10"/>
      <name val="Calibri Light"/>
      <family val="1"/>
      <scheme val="major"/>
    </font>
    <font>
      <sz val="11"/>
      <name val="Calibri"/>
      <family val="2"/>
      <scheme val="minor"/>
    </font>
    <font>
      <vertAlign val="superscript"/>
      <sz val="11"/>
      <name val="Calibri"/>
      <family val="2"/>
      <scheme val="minor"/>
    </font>
    <font>
      <sz val="10"/>
      <name val="Calibri"/>
      <family val="2"/>
      <scheme val="minor"/>
    </font>
    <font>
      <sz val="9"/>
      <name val="Calibri"/>
      <family val="2"/>
      <scheme val="minor"/>
    </font>
  </fonts>
  <fills count="2">
    <fill>
      <patternFill patternType="none"/>
    </fill>
    <fill>
      <patternFill patternType="gray125"/>
    </fill>
  </fills>
  <borders count="28">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1" tint="0.34998626667073579"/>
      </left>
      <right style="hair">
        <color theme="0" tint="-0.499984740745262"/>
      </right>
      <top style="thin">
        <color theme="1" tint="0.34998626667073579"/>
      </top>
      <bottom style="thin">
        <color indexed="64"/>
      </bottom>
      <diagonal/>
    </border>
    <border>
      <left style="hair">
        <color theme="0" tint="-0.499984740745262"/>
      </left>
      <right style="hair">
        <color theme="0" tint="-0.499984740745262"/>
      </right>
      <top style="thin">
        <color theme="1" tint="0.34998626667073579"/>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1" tint="0.34998626667073579"/>
      </left>
      <right style="hair">
        <color theme="0" tint="-0.499984740745262"/>
      </right>
      <top style="thin">
        <color indexed="64"/>
      </top>
      <bottom style="thin">
        <color theme="1" tint="0.34998626667073579"/>
      </bottom>
      <diagonal/>
    </border>
    <border>
      <left style="hair">
        <color theme="0" tint="-0.499984740745262"/>
      </left>
      <right style="hair">
        <color theme="0" tint="-0.499984740745262"/>
      </right>
      <top style="thin">
        <color indexed="64"/>
      </top>
      <bottom style="thin">
        <color theme="1" tint="0.34998626667073579"/>
      </bottom>
      <diagonal/>
    </border>
    <border>
      <left style="hair">
        <color theme="0" tint="-0.499984740745262"/>
      </left>
      <right style="thin">
        <color indexed="64"/>
      </right>
      <top style="thin">
        <color indexed="64"/>
      </top>
      <bottom style="thin">
        <color theme="1" tint="0.34998626667073579"/>
      </bottom>
      <diagonal/>
    </border>
    <border>
      <left style="thin">
        <color indexed="64"/>
      </left>
      <right style="thin">
        <color theme="0" tint="-0.14996795556505021"/>
      </right>
      <top style="thin">
        <color theme="0" tint="-0.14996795556505021"/>
      </top>
      <bottom style="thin">
        <color indexed="64"/>
      </bottom>
      <diagonal/>
    </border>
    <border>
      <left style="hair">
        <color theme="0" tint="-0.499984740745262"/>
      </left>
      <right style="thin">
        <color indexed="64"/>
      </right>
      <top style="thin">
        <color theme="1" tint="0.34998626667073579"/>
      </top>
      <bottom style="thin">
        <color indexed="64"/>
      </bottom>
      <diagonal/>
    </border>
    <border>
      <left style="thin">
        <color indexed="64"/>
      </left>
      <right style="thin">
        <color theme="0" tint="-0.14996795556505021"/>
      </right>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theme="0" tint="-0.14996795556505021"/>
      </left>
      <right style="thin">
        <color indexed="64"/>
      </right>
      <top style="thin">
        <color indexed="64"/>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bottom style="thin">
        <color indexed="64"/>
      </bottom>
      <diagonal/>
    </border>
    <border>
      <left style="thin">
        <color theme="0" tint="-0.14996795556505021"/>
      </left>
      <right/>
      <top style="thin">
        <color theme="0" tint="-0.14996795556505021"/>
      </top>
      <bottom style="thin">
        <color theme="0" tint="-0.14996795556505021"/>
      </bottom>
      <diagonal/>
    </border>
    <border>
      <left style="thin">
        <color theme="2"/>
      </left>
      <right style="thin">
        <color indexed="64"/>
      </right>
      <top style="thin">
        <color theme="2"/>
      </top>
      <bottom style="thin">
        <color theme="2"/>
      </bottom>
      <diagonal/>
    </border>
  </borders>
  <cellStyleXfs count="4">
    <xf numFmtId="0" fontId="0" fillId="0" borderId="0"/>
    <xf numFmtId="0" fontId="2" fillId="0" borderId="0"/>
    <xf numFmtId="0" fontId="1" fillId="0" borderId="0"/>
    <xf numFmtId="0" fontId="3" fillId="0" borderId="0"/>
  </cellStyleXfs>
  <cellXfs count="41">
    <xf numFmtId="0" fontId="0" fillId="0" borderId="0" xfId="0"/>
    <xf numFmtId="0" fontId="0" fillId="0" borderId="1" xfId="0" applyBorder="1"/>
    <xf numFmtId="0" fontId="4" fillId="0" borderId="1" xfId="0" applyFont="1" applyFill="1" applyBorder="1"/>
    <xf numFmtId="0" fontId="5" fillId="0" borderId="1" xfId="0" applyFont="1" applyBorder="1"/>
    <xf numFmtId="0" fontId="5" fillId="0" borderId="1" xfId="0" applyFont="1" applyFill="1" applyBorder="1"/>
    <xf numFmtId="0" fontId="3" fillId="0" borderId="1" xfId="0" applyFont="1" applyBorder="1"/>
    <xf numFmtId="0" fontId="5" fillId="0" borderId="1" xfId="0" applyFont="1" applyFill="1" applyBorder="1" applyAlignment="1">
      <alignment wrapText="1"/>
    </xf>
    <xf numFmtId="0" fontId="7" fillId="0" borderId="1" xfId="0" applyFont="1" applyFill="1" applyBorder="1"/>
    <xf numFmtId="2" fontId="13" fillId="0" borderId="6" xfId="0" applyNumberFormat="1" applyFont="1" applyFill="1" applyBorder="1" applyAlignment="1">
      <alignment horizontal="center" wrapText="1"/>
    </xf>
    <xf numFmtId="2" fontId="13" fillId="0" borderId="7" xfId="0" applyNumberFormat="1" applyFont="1" applyFill="1" applyBorder="1" applyAlignment="1">
      <alignment horizontal="center" wrapText="1"/>
    </xf>
    <xf numFmtId="0" fontId="0" fillId="0" borderId="5" xfId="0" applyBorder="1"/>
    <xf numFmtId="2" fontId="13" fillId="0" borderId="13" xfId="0" applyNumberFormat="1" applyFont="1" applyFill="1" applyBorder="1" applyAlignment="1">
      <alignment horizontal="center" wrapText="1"/>
    </xf>
    <xf numFmtId="0" fontId="5" fillId="0" borderId="14" xfId="0" applyFont="1" applyFill="1" applyBorder="1"/>
    <xf numFmtId="0" fontId="5" fillId="0" borderId="15" xfId="0" applyFont="1" applyFill="1" applyBorder="1"/>
    <xf numFmtId="0" fontId="5" fillId="0" borderId="15" xfId="0" applyFont="1" applyFill="1" applyBorder="1" applyAlignment="1">
      <alignment wrapText="1"/>
    </xf>
    <xf numFmtId="0" fontId="5" fillId="0" borderId="16" xfId="0" applyFont="1" applyFill="1" applyBorder="1"/>
    <xf numFmtId="0" fontId="5" fillId="0" borderId="8" xfId="0" applyFont="1" applyFill="1" applyBorder="1"/>
    <xf numFmtId="2" fontId="17" fillId="0" borderId="0" xfId="0" applyNumberFormat="1" applyFont="1"/>
    <xf numFmtId="2" fontId="5" fillId="0" borderId="1" xfId="0" applyNumberFormat="1" applyFont="1" applyFill="1" applyBorder="1" applyAlignment="1">
      <alignment horizontal="center" vertical="center"/>
    </xf>
    <xf numFmtId="2" fontId="5" fillId="0" borderId="5"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2" fontId="5" fillId="0" borderId="3"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2" fontId="4" fillId="0" borderId="17" xfId="0" applyNumberFormat="1" applyFont="1" applyFill="1" applyBorder="1" applyAlignment="1">
      <alignment horizontal="center" vertical="center"/>
    </xf>
    <xf numFmtId="2" fontId="4" fillId="0" borderId="24" xfId="0" applyNumberFormat="1" applyFont="1" applyFill="1" applyBorder="1"/>
    <xf numFmtId="2" fontId="18" fillId="0" borderId="23" xfId="0" applyNumberFormat="1" applyFont="1" applyBorder="1" applyAlignment="1">
      <alignment horizontal="center" vertical="center"/>
    </xf>
    <xf numFmtId="2" fontId="18" fillId="0" borderId="25" xfId="0" applyNumberFormat="1" applyFont="1" applyBorder="1" applyAlignment="1">
      <alignment horizontal="center" vertical="center"/>
    </xf>
    <xf numFmtId="2" fontId="5" fillId="0" borderId="26" xfId="0" applyNumberFormat="1" applyFont="1" applyFill="1" applyBorder="1" applyAlignment="1">
      <alignment horizontal="center" vertical="center"/>
    </xf>
    <xf numFmtId="2" fontId="18" fillId="0" borderId="27" xfId="0" applyNumberFormat="1" applyFont="1" applyBorder="1" applyAlignment="1">
      <alignment horizontal="center" vertical="center"/>
    </xf>
    <xf numFmtId="14" fontId="20" fillId="0" borderId="5" xfId="0" applyNumberFormat="1" applyFont="1" applyBorder="1"/>
    <xf numFmtId="0" fontId="6" fillId="0" borderId="8" xfId="0" applyFont="1" applyBorder="1" applyAlignment="1">
      <alignment horizontal="center" vertical="center" wrapText="1"/>
    </xf>
    <xf numFmtId="0" fontId="3" fillId="0" borderId="12" xfId="0" applyFont="1" applyBorder="1" applyAlignment="1">
      <alignment horizontal="center" vertical="center"/>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5" fillId="0" borderId="18" xfId="0" applyFont="1" applyBorder="1" applyAlignment="1">
      <alignment horizontal="left" vertical="top" wrapText="1"/>
    </xf>
    <xf numFmtId="0" fontId="5" fillId="0" borderId="4" xfId="0" applyFont="1" applyBorder="1" applyAlignment="1">
      <alignment horizontal="left" vertical="top" wrapText="1"/>
    </xf>
    <xf numFmtId="0" fontId="5" fillId="0" borderId="19" xfId="0" applyFont="1"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xf>
    <xf numFmtId="0" fontId="18" fillId="0" borderId="22" xfId="0" applyFont="1" applyBorder="1" applyAlignment="1">
      <alignment horizontal="left" vertical="top"/>
    </xf>
  </cellXfs>
  <cellStyles count="4">
    <cellStyle name="Normal" xfId="0" builtinId="0"/>
    <cellStyle name="Normal 2" xfId="1"/>
    <cellStyle name="Normal 3" xfId="3"/>
    <cellStyle name="Normal 4" xfId="2"/>
  </cellStyles>
  <dxfs count="10">
    <dxf>
      <fill>
        <patternFill>
          <bgColor rgb="FFEAF3FA"/>
        </patternFill>
      </fill>
    </dxf>
    <dxf>
      <fill>
        <patternFill>
          <bgColor rgb="FFEAF3FA"/>
        </patternFill>
      </fill>
    </dxf>
    <dxf>
      <fill>
        <patternFill>
          <bgColor rgb="FFEAF3FA"/>
        </patternFill>
      </fill>
    </dxf>
    <dxf>
      <fill>
        <patternFill>
          <bgColor rgb="FFEAF3FA"/>
        </patternFill>
      </fill>
    </dxf>
    <dxf>
      <fill>
        <patternFill>
          <bgColor rgb="FFEAF3FA"/>
        </patternFill>
      </fill>
    </dxf>
    <dxf>
      <fill>
        <patternFill>
          <bgColor rgb="FFEAF3FA"/>
        </patternFill>
      </fill>
    </dxf>
    <dxf>
      <fill>
        <patternFill>
          <bgColor rgb="FFEAF3FA"/>
        </patternFill>
      </fill>
    </dxf>
    <dxf>
      <fill>
        <patternFill>
          <bgColor rgb="FFEAF3FA"/>
        </patternFill>
      </fill>
    </dxf>
    <dxf>
      <fill>
        <patternFill>
          <bgColor rgb="FFEAF3FA"/>
        </patternFill>
      </fill>
    </dxf>
    <dxf>
      <fill>
        <patternFill>
          <bgColor rgb="FFEAF3FA"/>
        </patternFill>
      </fill>
    </dxf>
  </dxfs>
  <tableStyles count="0" defaultTableStyle="TableStyleMedium2" defaultPivotStyle="PivotStyleLight16"/>
  <colors>
    <mruColors>
      <color rgb="FFFFE8B9"/>
      <color rgb="FFEAF3FA"/>
      <color rgb="FFFFC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Zeros="0" tabSelected="1" topLeftCell="A37" zoomScale="90" zoomScaleNormal="90" zoomScaleSheetLayoutView="80" workbookViewId="0">
      <selection activeCell="A48" sqref="A48:F48"/>
    </sheetView>
  </sheetViews>
  <sheetFormatPr defaultColWidth="8.81640625" defaultRowHeight="13" x14ac:dyDescent="0.3"/>
  <cols>
    <col min="1" max="1" width="37.26953125" style="5" customWidth="1"/>
    <col min="2" max="5" width="14.7265625" style="1" customWidth="1"/>
    <col min="6" max="6" width="14.26953125" style="1" customWidth="1"/>
    <col min="7" max="16384" width="8.81640625" style="1"/>
  </cols>
  <sheetData>
    <row r="1" spans="1:7" ht="33.4" customHeight="1" x14ac:dyDescent="0.3">
      <c r="A1" s="30" t="s">
        <v>49</v>
      </c>
      <c r="B1" s="32" t="s">
        <v>46</v>
      </c>
      <c r="C1" s="33"/>
      <c r="D1" s="33"/>
      <c r="E1" s="33"/>
      <c r="F1" s="34"/>
    </row>
    <row r="2" spans="1:7" ht="43.5" x14ac:dyDescent="0.35">
      <c r="A2" s="31"/>
      <c r="B2" s="8" t="s">
        <v>0</v>
      </c>
      <c r="C2" s="9" t="s">
        <v>1</v>
      </c>
      <c r="D2" s="9" t="s">
        <v>45</v>
      </c>
      <c r="E2" s="9" t="s">
        <v>3</v>
      </c>
      <c r="F2" s="11" t="s">
        <v>31</v>
      </c>
    </row>
    <row r="3" spans="1:7" s="6" customFormat="1" ht="16.5" x14ac:dyDescent="0.35">
      <c r="A3" s="12" t="s">
        <v>43</v>
      </c>
      <c r="B3" s="18">
        <f>0.8+0.7</f>
        <v>1.5</v>
      </c>
      <c r="C3" s="18"/>
      <c r="D3" s="18"/>
      <c r="E3" s="19">
        <f>B3+C3-D3</f>
        <v>1.5</v>
      </c>
      <c r="F3" s="25">
        <v>1.2363338759408671</v>
      </c>
      <c r="G3" s="17"/>
    </row>
    <row r="4" spans="1:7" s="4" customFormat="1" ht="14.5" x14ac:dyDescent="0.35">
      <c r="A4" s="13" t="s">
        <v>39</v>
      </c>
      <c r="B4" s="18">
        <v>1</v>
      </c>
      <c r="C4" s="18"/>
      <c r="D4" s="18"/>
      <c r="E4" s="27">
        <f>B4+C4-D4</f>
        <v>1</v>
      </c>
      <c r="F4" s="28">
        <v>1.1170184632064397</v>
      </c>
      <c r="G4" s="17"/>
    </row>
    <row r="5" spans="1:7" s="4" customFormat="1" ht="14.5" x14ac:dyDescent="0.35">
      <c r="A5" s="13" t="s">
        <v>6</v>
      </c>
      <c r="B5" s="18">
        <v>5</v>
      </c>
      <c r="C5" s="18"/>
      <c r="D5" s="18"/>
      <c r="E5" s="27">
        <f t="shared" ref="E5:E46" si="0">B5+C5-D5</f>
        <v>5</v>
      </c>
      <c r="F5" s="28">
        <v>6.6630571081831631</v>
      </c>
      <c r="G5" s="17"/>
    </row>
    <row r="6" spans="1:7" s="4" customFormat="1" ht="14.5" x14ac:dyDescent="0.35">
      <c r="A6" s="13" t="s">
        <v>40</v>
      </c>
      <c r="B6" s="18">
        <v>2</v>
      </c>
      <c r="C6" s="18"/>
      <c r="D6" s="18"/>
      <c r="E6" s="27">
        <f t="shared" si="0"/>
        <v>2</v>
      </c>
      <c r="F6" s="28">
        <v>2.305599877570931</v>
      </c>
      <c r="G6" s="17"/>
    </row>
    <row r="7" spans="1:7" s="4" customFormat="1" ht="16.5" x14ac:dyDescent="0.35">
      <c r="A7" s="13" t="s">
        <v>48</v>
      </c>
      <c r="B7" s="18">
        <v>1</v>
      </c>
      <c r="C7" s="18">
        <v>0</v>
      </c>
      <c r="D7" s="18">
        <v>0</v>
      </c>
      <c r="E7" s="27">
        <f>B7+C7-D7</f>
        <v>1</v>
      </c>
      <c r="F7" s="28">
        <v>1.5221898265086262</v>
      </c>
      <c r="G7" s="17"/>
    </row>
    <row r="8" spans="1:7" s="4" customFormat="1" ht="14.5" x14ac:dyDescent="0.35">
      <c r="A8" s="13" t="s">
        <v>44</v>
      </c>
      <c r="B8" s="18">
        <v>0.6</v>
      </c>
      <c r="C8" s="18">
        <v>0</v>
      </c>
      <c r="D8" s="18">
        <v>0</v>
      </c>
      <c r="E8" s="27">
        <f t="shared" si="0"/>
        <v>0.6</v>
      </c>
      <c r="F8" s="28">
        <v>0.58401846777587496</v>
      </c>
      <c r="G8" s="17"/>
    </row>
    <row r="9" spans="1:7" s="4" customFormat="1" ht="14.5" x14ac:dyDescent="0.35">
      <c r="A9" s="13" t="s">
        <v>41</v>
      </c>
      <c r="B9" s="18">
        <v>6</v>
      </c>
      <c r="C9" s="18">
        <v>2</v>
      </c>
      <c r="D9" s="18"/>
      <c r="E9" s="27">
        <f t="shared" si="0"/>
        <v>8</v>
      </c>
      <c r="F9" s="28">
        <v>8.0016008166574135</v>
      </c>
      <c r="G9" s="17"/>
    </row>
    <row r="10" spans="1:7" s="4" customFormat="1" ht="14.5" x14ac:dyDescent="0.35">
      <c r="A10" s="13" t="s">
        <v>20</v>
      </c>
      <c r="B10" s="18">
        <v>0.45</v>
      </c>
      <c r="C10" s="18"/>
      <c r="D10" s="18"/>
      <c r="E10" s="27">
        <f t="shared" si="0"/>
        <v>0.45</v>
      </c>
      <c r="F10" s="28">
        <v>0.42381048256974163</v>
      </c>
      <c r="G10" s="17"/>
    </row>
    <row r="11" spans="1:7" s="4" customFormat="1" ht="14.5" x14ac:dyDescent="0.35">
      <c r="A11" s="13" t="s">
        <v>38</v>
      </c>
      <c r="B11" s="18">
        <v>3</v>
      </c>
      <c r="C11" s="18">
        <v>0</v>
      </c>
      <c r="D11" s="18">
        <v>0.1</v>
      </c>
      <c r="E11" s="27">
        <f t="shared" si="0"/>
        <v>2.9</v>
      </c>
      <c r="F11" s="28">
        <v>3.6053566128874608</v>
      </c>
      <c r="G11" s="17"/>
    </row>
    <row r="12" spans="1:7" s="4" customFormat="1" ht="14.5" x14ac:dyDescent="0.35">
      <c r="A12" s="13" t="s">
        <v>7</v>
      </c>
      <c r="B12" s="18">
        <v>1</v>
      </c>
      <c r="C12" s="18"/>
      <c r="D12" s="18">
        <v>0.1</v>
      </c>
      <c r="E12" s="27">
        <f t="shared" si="0"/>
        <v>0.9</v>
      </c>
      <c r="F12" s="28">
        <v>1.1322727049401569</v>
      </c>
      <c r="G12" s="17"/>
    </row>
    <row r="13" spans="1:7" s="4" customFormat="1" ht="14.5" x14ac:dyDescent="0.35">
      <c r="A13" s="13" t="s">
        <v>23</v>
      </c>
      <c r="B13" s="18">
        <v>0.45</v>
      </c>
      <c r="C13" s="18">
        <v>0</v>
      </c>
      <c r="D13" s="18">
        <f>5/160</f>
        <v>3.125E-2</v>
      </c>
      <c r="E13" s="27">
        <f>B13+C13-D13</f>
        <v>0.41875000000000001</v>
      </c>
      <c r="F13" s="28">
        <v>0.44556421516138756</v>
      </c>
      <c r="G13" s="17"/>
    </row>
    <row r="14" spans="1:7" s="4" customFormat="1" ht="14.5" x14ac:dyDescent="0.35">
      <c r="A14" s="13" t="s">
        <v>8</v>
      </c>
      <c r="B14" s="18">
        <v>1</v>
      </c>
      <c r="C14" s="18"/>
      <c r="D14" s="18"/>
      <c r="E14" s="27">
        <f t="shared" si="0"/>
        <v>1</v>
      </c>
      <c r="F14" s="28">
        <v>1.5445487840294498</v>
      </c>
      <c r="G14" s="17"/>
    </row>
    <row r="15" spans="1:7" s="4" customFormat="1" ht="14.5" x14ac:dyDescent="0.35">
      <c r="A15" s="13" t="s">
        <v>9</v>
      </c>
      <c r="B15" s="18">
        <v>0.25</v>
      </c>
      <c r="C15" s="18"/>
      <c r="D15" s="18"/>
      <c r="E15" s="27">
        <f t="shared" si="0"/>
        <v>0.25</v>
      </c>
      <c r="F15" s="28">
        <v>0.38478468845620772</v>
      </c>
      <c r="G15" s="17"/>
    </row>
    <row r="16" spans="1:7" s="4" customFormat="1" ht="14.5" x14ac:dyDescent="0.35">
      <c r="A16" s="14" t="s">
        <v>37</v>
      </c>
      <c r="B16" s="18">
        <v>3</v>
      </c>
      <c r="C16" s="18">
        <v>1</v>
      </c>
      <c r="D16" s="18"/>
      <c r="E16" s="27">
        <f t="shared" si="0"/>
        <v>4</v>
      </c>
      <c r="F16" s="28">
        <v>4.15505825960848</v>
      </c>
      <c r="G16" s="17"/>
    </row>
    <row r="17" spans="1:7" s="4" customFormat="1" ht="14.5" x14ac:dyDescent="0.35">
      <c r="A17" s="13" t="s">
        <v>10</v>
      </c>
      <c r="B17" s="18">
        <v>2</v>
      </c>
      <c r="C17" s="18"/>
      <c r="D17" s="18"/>
      <c r="E17" s="27">
        <f t="shared" si="0"/>
        <v>2</v>
      </c>
      <c r="F17" s="28">
        <v>2.5271688406013455</v>
      </c>
      <c r="G17" s="17"/>
    </row>
    <row r="18" spans="1:7" s="4" customFormat="1" ht="14.5" x14ac:dyDescent="0.35">
      <c r="A18" s="14" t="s">
        <v>34</v>
      </c>
      <c r="B18" s="18">
        <v>1</v>
      </c>
      <c r="C18" s="18">
        <v>1</v>
      </c>
      <c r="D18" s="18"/>
      <c r="E18" s="27">
        <f t="shared" si="0"/>
        <v>2</v>
      </c>
      <c r="F18" s="28">
        <v>1.3066027162295943</v>
      </c>
      <c r="G18" s="17"/>
    </row>
    <row r="19" spans="1:7" s="4" customFormat="1" ht="16.5" x14ac:dyDescent="0.35">
      <c r="A19" s="13" t="s">
        <v>50</v>
      </c>
      <c r="B19" s="18">
        <v>1</v>
      </c>
      <c r="C19" s="18"/>
      <c r="D19" s="18"/>
      <c r="E19" s="27">
        <f t="shared" si="0"/>
        <v>1</v>
      </c>
      <c r="F19" s="28">
        <v>0.96840651391984223</v>
      </c>
      <c r="G19" s="17"/>
    </row>
    <row r="20" spans="1:7" s="4" customFormat="1" ht="14.5" x14ac:dyDescent="0.35">
      <c r="A20" s="13" t="s">
        <v>19</v>
      </c>
      <c r="B20" s="18">
        <v>25</v>
      </c>
      <c r="C20" s="18"/>
      <c r="D20" s="18">
        <v>0</v>
      </c>
      <c r="E20" s="27">
        <f t="shared" si="0"/>
        <v>25</v>
      </c>
      <c r="F20" s="28">
        <v>23.673603660167252</v>
      </c>
      <c r="G20" s="17"/>
    </row>
    <row r="21" spans="1:7" s="4" customFormat="1" ht="14.5" x14ac:dyDescent="0.35">
      <c r="A21" s="13" t="s">
        <v>11</v>
      </c>
      <c r="B21" s="18">
        <v>4</v>
      </c>
      <c r="C21" s="18"/>
      <c r="D21" s="18"/>
      <c r="E21" s="27">
        <f t="shared" si="0"/>
        <v>4</v>
      </c>
      <c r="F21" s="28">
        <v>3.8646952243381643</v>
      </c>
      <c r="G21" s="17"/>
    </row>
    <row r="22" spans="1:7" s="4" customFormat="1" ht="14.5" x14ac:dyDescent="0.35">
      <c r="A22" s="13" t="s">
        <v>4</v>
      </c>
      <c r="B22" s="18">
        <v>1</v>
      </c>
      <c r="C22" s="18">
        <v>0.5</v>
      </c>
      <c r="D22" s="18"/>
      <c r="E22" s="27">
        <f>B22+C22-D22</f>
        <v>1.5</v>
      </c>
      <c r="F22" s="28">
        <v>1.7434127651875888</v>
      </c>
      <c r="G22" s="17"/>
    </row>
    <row r="23" spans="1:7" s="4" customFormat="1" ht="14.5" x14ac:dyDescent="0.35">
      <c r="A23" s="13" t="s">
        <v>30</v>
      </c>
      <c r="B23" s="18">
        <v>0.8</v>
      </c>
      <c r="C23" s="18">
        <v>0</v>
      </c>
      <c r="D23" s="18">
        <v>0</v>
      </c>
      <c r="E23" s="27">
        <f>B23+C23-D23</f>
        <v>0.8</v>
      </c>
      <c r="F23" s="28">
        <v>0.92448246091376995</v>
      </c>
      <c r="G23" s="17"/>
    </row>
    <row r="24" spans="1:7" s="7" customFormat="1" ht="14.5" x14ac:dyDescent="0.35">
      <c r="A24" s="13" t="s">
        <v>33</v>
      </c>
      <c r="B24" s="18">
        <v>1</v>
      </c>
      <c r="C24" s="20"/>
      <c r="D24" s="20"/>
      <c r="E24" s="27">
        <f>B24+C24-D24</f>
        <v>1</v>
      </c>
      <c r="F24" s="28">
        <v>0.65423443649392421</v>
      </c>
      <c r="G24" s="17"/>
    </row>
    <row r="25" spans="1:7" s="4" customFormat="1" ht="14.5" x14ac:dyDescent="0.35">
      <c r="A25" s="14" t="s">
        <v>35</v>
      </c>
      <c r="B25" s="18">
        <v>0.54</v>
      </c>
      <c r="C25" s="18"/>
      <c r="D25" s="18"/>
      <c r="E25" s="27">
        <f>B25+C25-D25</f>
        <v>0.54</v>
      </c>
      <c r="F25" s="28">
        <v>0.53160030986177109</v>
      </c>
      <c r="G25" s="17"/>
    </row>
    <row r="26" spans="1:7" s="4" customFormat="1" ht="14.5" x14ac:dyDescent="0.35">
      <c r="A26" s="13" t="s">
        <v>2</v>
      </c>
      <c r="B26" s="18">
        <v>2</v>
      </c>
      <c r="C26" s="18">
        <f>(212/2080)</f>
        <v>0.10192307692307692</v>
      </c>
      <c r="D26" s="18"/>
      <c r="E26" s="27">
        <f t="shared" si="0"/>
        <v>2.101923076923077</v>
      </c>
      <c r="F26" s="28">
        <v>2.5287631721582433</v>
      </c>
      <c r="G26" s="17"/>
    </row>
    <row r="27" spans="1:7" s="4" customFormat="1" ht="14.5" x14ac:dyDescent="0.35">
      <c r="A27" s="13" t="s">
        <v>5</v>
      </c>
      <c r="B27" s="18">
        <v>0.74</v>
      </c>
      <c r="C27" s="18"/>
      <c r="D27" s="18">
        <v>0.03</v>
      </c>
      <c r="E27" s="27">
        <f t="shared" si="0"/>
        <v>0.71</v>
      </c>
      <c r="F27" s="28">
        <v>0.65626072574933869</v>
      </c>
      <c r="G27" s="17"/>
    </row>
    <row r="28" spans="1:7" s="4" customFormat="1" ht="14.5" x14ac:dyDescent="0.35">
      <c r="A28" s="13" t="s">
        <v>24</v>
      </c>
      <c r="B28" s="18">
        <v>1</v>
      </c>
      <c r="C28" s="18"/>
      <c r="D28" s="18"/>
      <c r="E28" s="27">
        <f t="shared" si="0"/>
        <v>1</v>
      </c>
      <c r="F28" s="28">
        <v>1.4266635199236777</v>
      </c>
      <c r="G28" s="17"/>
    </row>
    <row r="29" spans="1:7" s="4" customFormat="1" ht="14.5" x14ac:dyDescent="0.35">
      <c r="A29" s="13" t="s">
        <v>36</v>
      </c>
      <c r="B29" s="18">
        <v>1.6</v>
      </c>
      <c r="C29" s="18">
        <v>0</v>
      </c>
      <c r="D29" s="18">
        <v>0</v>
      </c>
      <c r="E29" s="27">
        <f>B29+C29-D29</f>
        <v>1.6</v>
      </c>
      <c r="F29" s="28">
        <v>1.3168102378489215</v>
      </c>
      <c r="G29" s="17"/>
    </row>
    <row r="30" spans="1:7" s="4" customFormat="1" ht="14.5" x14ac:dyDescent="0.35">
      <c r="A30" s="13" t="s">
        <v>27</v>
      </c>
      <c r="B30" s="18">
        <v>0.5</v>
      </c>
      <c r="C30" s="18"/>
      <c r="D30" s="18"/>
      <c r="E30" s="27">
        <f t="shared" si="0"/>
        <v>0.5</v>
      </c>
      <c r="F30" s="28">
        <v>0.54581693932314279</v>
      </c>
      <c r="G30" s="17"/>
    </row>
    <row r="31" spans="1:7" s="4" customFormat="1" ht="14.25" customHeight="1" x14ac:dyDescent="0.35">
      <c r="A31" s="14" t="s">
        <v>32</v>
      </c>
      <c r="B31" s="18">
        <v>0.6</v>
      </c>
      <c r="C31" s="18"/>
      <c r="D31" s="18"/>
      <c r="E31" s="27">
        <f>B31+C31-D31</f>
        <v>0.6</v>
      </c>
      <c r="F31" s="28">
        <v>0.71811842162800421</v>
      </c>
      <c r="G31" s="17"/>
    </row>
    <row r="32" spans="1:7" s="4" customFormat="1" ht="14.5" x14ac:dyDescent="0.35">
      <c r="A32" s="13" t="s">
        <v>22</v>
      </c>
      <c r="B32" s="18">
        <v>1</v>
      </c>
      <c r="C32" s="18"/>
      <c r="D32" s="18"/>
      <c r="E32" s="27">
        <f t="shared" si="0"/>
        <v>1</v>
      </c>
      <c r="F32" s="28">
        <v>0.66729370264387888</v>
      </c>
      <c r="G32" s="17"/>
    </row>
    <row r="33" spans="1:7" s="4" customFormat="1" ht="14.5" x14ac:dyDescent="0.35">
      <c r="A33" s="13" t="s">
        <v>12</v>
      </c>
      <c r="B33" s="18">
        <v>8</v>
      </c>
      <c r="C33" s="18"/>
      <c r="D33" s="18"/>
      <c r="E33" s="27">
        <f t="shared" si="0"/>
        <v>8</v>
      </c>
      <c r="F33" s="28">
        <v>8.0070356406587955</v>
      </c>
      <c r="G33" s="17"/>
    </row>
    <row r="34" spans="1:7" s="4" customFormat="1" ht="14.5" x14ac:dyDescent="0.35">
      <c r="A34" s="13" t="s">
        <v>25</v>
      </c>
      <c r="B34" s="18">
        <v>0.77</v>
      </c>
      <c r="C34" s="18"/>
      <c r="D34" s="18">
        <v>0.1</v>
      </c>
      <c r="E34" s="27">
        <f t="shared" si="0"/>
        <v>0.67</v>
      </c>
      <c r="F34" s="28">
        <v>0.50263301196437971</v>
      </c>
      <c r="G34" s="17"/>
    </row>
    <row r="35" spans="1:7" s="4" customFormat="1" ht="14.5" x14ac:dyDescent="0.35">
      <c r="A35" s="13" t="s">
        <v>13</v>
      </c>
      <c r="B35" s="18">
        <v>3</v>
      </c>
      <c r="C35" s="18">
        <v>1</v>
      </c>
      <c r="D35" s="18"/>
      <c r="E35" s="27">
        <f t="shared" si="0"/>
        <v>4</v>
      </c>
      <c r="F35" s="28">
        <v>3.4054158857279688</v>
      </c>
      <c r="G35" s="17"/>
    </row>
    <row r="36" spans="1:7" s="4" customFormat="1" ht="14.5" x14ac:dyDescent="0.35">
      <c r="A36" s="13" t="s">
        <v>42</v>
      </c>
      <c r="B36" s="18">
        <v>0.56000000000000005</v>
      </c>
      <c r="C36" s="18">
        <v>0.5</v>
      </c>
      <c r="D36" s="18"/>
      <c r="E36" s="27">
        <v>1</v>
      </c>
      <c r="F36" s="28">
        <v>0.57450361131108096</v>
      </c>
      <c r="G36" s="17"/>
    </row>
    <row r="37" spans="1:7" s="4" customFormat="1" ht="14.5" x14ac:dyDescent="0.35">
      <c r="A37" s="13" t="s">
        <v>28</v>
      </c>
      <c r="B37" s="18">
        <v>8</v>
      </c>
      <c r="C37" s="18">
        <v>1</v>
      </c>
      <c r="D37" s="18"/>
      <c r="E37" s="27">
        <f>B37+C37-D37</f>
        <v>9</v>
      </c>
      <c r="F37" s="28">
        <v>9.5595346077800549</v>
      </c>
      <c r="G37" s="17"/>
    </row>
    <row r="38" spans="1:7" s="7" customFormat="1" ht="14.5" x14ac:dyDescent="0.35">
      <c r="A38" s="13" t="s">
        <v>14</v>
      </c>
      <c r="B38" s="18">
        <v>8</v>
      </c>
      <c r="C38" s="20">
        <v>0</v>
      </c>
      <c r="D38" s="20"/>
      <c r="E38" s="27">
        <f t="shared" si="0"/>
        <v>8</v>
      </c>
      <c r="F38" s="28">
        <v>7.0300576823332586</v>
      </c>
      <c r="G38" s="17"/>
    </row>
    <row r="39" spans="1:7" s="4" customFormat="1" ht="14.5" x14ac:dyDescent="0.35">
      <c r="A39" s="13" t="s">
        <v>15</v>
      </c>
      <c r="B39" s="18">
        <v>1</v>
      </c>
      <c r="C39" s="18"/>
      <c r="D39" s="18">
        <v>0</v>
      </c>
      <c r="E39" s="27">
        <f t="shared" si="0"/>
        <v>1</v>
      </c>
      <c r="F39" s="28">
        <v>1.3879452772637912</v>
      </c>
      <c r="G39" s="17"/>
    </row>
    <row r="40" spans="1:7" s="7" customFormat="1" ht="14.5" x14ac:dyDescent="0.35">
      <c r="A40" s="13" t="s">
        <v>47</v>
      </c>
      <c r="B40" s="18">
        <v>3</v>
      </c>
      <c r="C40" s="18">
        <v>1</v>
      </c>
      <c r="D40" s="18">
        <v>0</v>
      </c>
      <c r="E40" s="27">
        <f t="shared" si="0"/>
        <v>4</v>
      </c>
      <c r="F40" s="28">
        <v>4.6141203480874591</v>
      </c>
      <c r="G40" s="17"/>
    </row>
    <row r="41" spans="1:7" s="4" customFormat="1" ht="14.5" x14ac:dyDescent="0.35">
      <c r="A41" s="13" t="s">
        <v>29</v>
      </c>
      <c r="B41" s="18">
        <v>0.3</v>
      </c>
      <c r="C41" s="18"/>
      <c r="D41" s="18"/>
      <c r="E41" s="27">
        <f t="shared" si="0"/>
        <v>0.3</v>
      </c>
      <c r="F41" s="28">
        <v>0.38799974163537199</v>
      </c>
      <c r="G41" s="17"/>
    </row>
    <row r="42" spans="1:7" s="4" customFormat="1" ht="14.5" x14ac:dyDescent="0.35">
      <c r="A42" s="13" t="s">
        <v>26</v>
      </c>
      <c r="B42" s="18">
        <v>1.25</v>
      </c>
      <c r="C42" s="18"/>
      <c r="D42" s="18"/>
      <c r="E42" s="27">
        <f t="shared" si="0"/>
        <v>1.25</v>
      </c>
      <c r="F42" s="28">
        <v>2.0321008014328967</v>
      </c>
      <c r="G42" s="17"/>
    </row>
    <row r="43" spans="1:7" s="4" customFormat="1" ht="14.5" x14ac:dyDescent="0.35">
      <c r="A43" s="13" t="s">
        <v>16</v>
      </c>
      <c r="B43" s="18">
        <v>2</v>
      </c>
      <c r="C43" s="18">
        <v>1</v>
      </c>
      <c r="D43" s="18"/>
      <c r="E43" s="27">
        <f t="shared" si="0"/>
        <v>3</v>
      </c>
      <c r="F43" s="28">
        <v>3.2783233335842152</v>
      </c>
      <c r="G43" s="17"/>
    </row>
    <row r="44" spans="1:7" s="4" customFormat="1" ht="14.5" x14ac:dyDescent="0.35">
      <c r="A44" s="13" t="s">
        <v>17</v>
      </c>
      <c r="B44" s="18">
        <v>1</v>
      </c>
      <c r="C44" s="18"/>
      <c r="D44" s="18">
        <v>0.05</v>
      </c>
      <c r="E44" s="27">
        <f t="shared" si="0"/>
        <v>0.95</v>
      </c>
      <c r="F44" s="28">
        <v>1.193190369020781</v>
      </c>
      <c r="G44" s="17"/>
    </row>
    <row r="45" spans="1:7" s="4" customFormat="1" ht="14.5" x14ac:dyDescent="0.35">
      <c r="A45" s="15" t="s">
        <v>21</v>
      </c>
      <c r="B45" s="21">
        <v>4</v>
      </c>
      <c r="C45" s="21">
        <v>1</v>
      </c>
      <c r="D45" s="21">
        <v>0</v>
      </c>
      <c r="E45" s="21">
        <f t="shared" si="0"/>
        <v>5</v>
      </c>
      <c r="F45" s="26">
        <v>4.9000000000000004</v>
      </c>
      <c r="G45" s="17"/>
    </row>
    <row r="46" spans="1:7" s="2" customFormat="1" ht="14.5" x14ac:dyDescent="0.35">
      <c r="A46" s="16" t="s">
        <v>18</v>
      </c>
      <c r="B46" s="22">
        <f>SUM(B3:B45)</f>
        <v>110.90999999999998</v>
      </c>
      <c r="C46" s="22">
        <f>SUM(C4:C45)</f>
        <v>10.101923076923077</v>
      </c>
      <c r="D46" s="22">
        <f>SUM(D4:D45)</f>
        <v>0.41124999999999995</v>
      </c>
      <c r="E46" s="22">
        <f t="shared" si="0"/>
        <v>120.60067307692306</v>
      </c>
      <c r="F46" s="23">
        <f>SUM(F3:F45)</f>
        <v>124.04800814128473</v>
      </c>
      <c r="G46" s="24"/>
    </row>
    <row r="47" spans="1:7" ht="18" customHeight="1" x14ac:dyDescent="0.3">
      <c r="A47" s="35" t="s">
        <v>51</v>
      </c>
      <c r="B47" s="36"/>
      <c r="C47" s="36"/>
      <c r="D47" s="36"/>
      <c r="E47" s="36"/>
      <c r="F47" s="37"/>
    </row>
    <row r="48" spans="1:7" s="3" customFormat="1" ht="144.5" customHeight="1" x14ac:dyDescent="0.35">
      <c r="A48" s="38" t="s">
        <v>52</v>
      </c>
      <c r="B48" s="39"/>
      <c r="C48" s="39"/>
      <c r="D48" s="39"/>
      <c r="E48" s="39"/>
      <c r="F48" s="40"/>
    </row>
    <row r="49" spans="1:6" x14ac:dyDescent="0.3">
      <c r="A49" s="29"/>
      <c r="B49" s="10"/>
      <c r="C49" s="10"/>
      <c r="D49" s="10"/>
      <c r="E49" s="10"/>
      <c r="F49" s="10"/>
    </row>
  </sheetData>
  <sortState ref="A7:CA54">
    <sortCondition ref="A7:A54"/>
  </sortState>
  <mergeCells count="4">
    <mergeCell ref="A1:A2"/>
    <mergeCell ref="B1:F1"/>
    <mergeCell ref="A47:F47"/>
    <mergeCell ref="A48:F48"/>
  </mergeCells>
  <phoneticPr fontId="0" type="noConversion"/>
  <conditionalFormatting sqref="A3:A8 A10:A45 E3:XFD45 A46:XFD46">
    <cfRule type="expression" dxfId="9" priority="12">
      <formula>MOD(ROW(),2)=0</formula>
    </cfRule>
  </conditionalFormatting>
  <conditionalFormatting sqref="A9">
    <cfRule type="expression" dxfId="8" priority="11">
      <formula>MOD(ROW(),2)=0</formula>
    </cfRule>
  </conditionalFormatting>
  <conditionalFormatting sqref="B2:E2">
    <cfRule type="expression" dxfId="7" priority="10">
      <formula>MOD(ROW(),2)=0</formula>
    </cfRule>
  </conditionalFormatting>
  <conditionalFormatting sqref="F2">
    <cfRule type="expression" dxfId="6" priority="9">
      <formula>MOD(ROW(),2)=0</formula>
    </cfRule>
  </conditionalFormatting>
  <conditionalFormatting sqref="B10:B45 B3:B8">
    <cfRule type="expression" dxfId="5" priority="6">
      <formula>MOD(ROW(),2)=0</formula>
    </cfRule>
  </conditionalFormatting>
  <conditionalFormatting sqref="B9">
    <cfRule type="expression" dxfId="4" priority="5">
      <formula>MOD(ROW(),2)=0</formula>
    </cfRule>
  </conditionalFormatting>
  <conditionalFormatting sqref="C10:C45 C3:C8">
    <cfRule type="expression" dxfId="3" priority="4">
      <formula>MOD(ROW(),2)=0</formula>
    </cfRule>
  </conditionalFormatting>
  <conditionalFormatting sqref="C9">
    <cfRule type="expression" dxfId="2" priority="3">
      <formula>MOD(ROW(),2)=0</formula>
    </cfRule>
  </conditionalFormatting>
  <conditionalFormatting sqref="D10:D45 D3:D8">
    <cfRule type="expression" dxfId="1" priority="2">
      <formula>MOD(ROW(),2)=0</formula>
    </cfRule>
  </conditionalFormatting>
  <conditionalFormatting sqref="D9">
    <cfRule type="expression" dxfId="0" priority="1">
      <formula>MOD(ROW(),2)=0</formula>
    </cfRule>
  </conditionalFormatting>
  <pageMargins left="1" right="1" top="0.75" bottom="0.5" header="0.5" footer="0.5"/>
  <pageSetup scale="65" orientation="portrait" horizontalDpi="4294967293" r:id="rId1"/>
  <headerFooter alignWithMargins="0"/>
  <ignoredErrors>
    <ignoredError sqref="C46 E4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2020</vt:lpstr>
      <vt:lpstr>'2020'!Print_Area</vt:lpstr>
      <vt:lpstr>'2020'!Print_Titles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Dieckman, Paige</dc:creator>
  <cp:lastModifiedBy>Pardee, Michelle</cp:lastModifiedBy>
  <cp:lastPrinted>2020-12-10T00:58:58Z</cp:lastPrinted>
  <dcterms:created xsi:type="dcterms:W3CDTF">2015-03-25T20:15:16Z</dcterms:created>
  <dcterms:modified xsi:type="dcterms:W3CDTF">2020-12-10T00:59:24Z</dcterms:modified>
</cp:coreProperties>
</file>